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tiff" Extension="tif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Cjlia Economía, Hacienda, Contratación, Compras y RRHH\Tesoreria\SALDOS BANCARIOS\0.0.4. PLAN DE DISPOSICIÓN FONDOS TESORERÍA\5. PLAN DE DISPOSICIÓN DE FONDOS 2024\"/>
    </mc:Choice>
  </mc:AlternateContent>
  <xr:revisionPtr revIDLastSave="0" documentId="13_ncr:1_{A1675C6D-1D05-447E-925B-8BE823D3FEC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Hoja1!$A$1:$E$124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11" i="1" s="1"/>
  <c r="D5" i="1" l="1"/>
  <c r="D72" i="1" l="1"/>
  <c r="D12" i="1" l="1"/>
  <c r="D13" i="1" s="1"/>
  <c r="D74" i="1" s="1"/>
  <c r="D76" i="1"/>
  <c r="D123" i="1" l="1"/>
  <c r="D124" i="1" s="1"/>
</calcChain>
</file>

<file path=xl/sharedStrings.xml><?xml version="1.0" encoding="utf-8"?>
<sst xmlns="http://schemas.openxmlformats.org/spreadsheetml/2006/main" count="211" uniqueCount="139">
  <si>
    <t xml:space="preserve">     PLAN DE DISPOSICIÓN DE FONDOS </t>
  </si>
  <si>
    <t>INGRESOS PREVISTOS MES</t>
  </si>
  <si>
    <t>PAGOS PREVISTOS MES</t>
  </si>
  <si>
    <t>Primera semana</t>
  </si>
  <si>
    <t>Cuarta semana</t>
  </si>
  <si>
    <t>NÓMINA</t>
  </si>
  <si>
    <t>SEGUROS SOCIALES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</si>
  <si>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APLAZA6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</si>
  <si>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IAE Y TGRU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</si>
  <si>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VARIOS</t>
    </r>
  </si>
  <si>
    <t xml:space="preserve"> </t>
  </si>
  <si>
    <t xml:space="preserve">Pagos extraord </t>
  </si>
  <si>
    <t>SALDO MES INCIAL RECURSOS ORDINARIOS DISPONIBLES (EXISTENCIAS INICIALES MÁS INGRESOS MES)</t>
  </si>
  <si>
    <r>
      <rPr>
        <b/>
        <u/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TOTAL BANCOS RECURSOS ORDINARIOS </t>
    </r>
    <r>
      <rPr>
        <b/>
        <u/>
        <sz val="8"/>
        <color theme="1"/>
        <rFont val="Calibri"/>
        <family val="2"/>
        <scheme val="minor"/>
      </rPr>
      <t>LIBRE DISPOSICIÓN</t>
    </r>
  </si>
  <si>
    <t>EXISTENCIAS INICIALES MES RECURSOS ORDINARIOS DISPONIBLES PARA PAGOS</t>
  </si>
  <si>
    <t>PAGOS PROVEEDORES (preferencia ejercicios anteriores)</t>
  </si>
  <si>
    <t>IRPF mensual</t>
  </si>
  <si>
    <r>
      <rPr>
        <sz val="8"/>
        <color theme="1"/>
        <rFont val="Calibri"/>
        <family val="2"/>
        <scheme val="minor"/>
      </rPr>
      <t>SALDO INICIAL</t>
    </r>
    <r>
      <rPr>
        <b/>
        <u/>
        <sz val="8"/>
        <color theme="1"/>
        <rFont val="Calibri"/>
        <family val="2"/>
        <scheme val="minor"/>
      </rPr>
      <t xml:space="preserve"> TOTAL BANCOS</t>
    </r>
    <r>
      <rPr>
        <b/>
        <sz val="8"/>
        <color theme="1"/>
        <rFont val="Calibri"/>
        <family val="2"/>
        <scheme val="minor"/>
      </rPr>
      <t xml:space="preserve"> RECURSOS AFECTADOS </t>
    </r>
  </si>
  <si>
    <r>
      <rPr>
        <sz val="8"/>
        <color theme="1"/>
        <rFont val="Calibri"/>
        <family val="2"/>
        <scheme val="minor"/>
      </rPr>
      <t>SALDO INICIAL</t>
    </r>
    <r>
      <rPr>
        <b/>
        <sz val="8"/>
        <color theme="1"/>
        <rFont val="Calibri"/>
        <family val="2"/>
        <scheme val="minor"/>
      </rPr>
      <t xml:space="preserve"> </t>
    </r>
    <r>
      <rPr>
        <b/>
        <u/>
        <sz val="8"/>
        <color theme="1"/>
        <rFont val="Calibri"/>
        <family val="2"/>
        <scheme val="minor"/>
      </rPr>
      <t>TOTAL BANCOS</t>
    </r>
    <r>
      <rPr>
        <b/>
        <sz val="8"/>
        <color theme="1"/>
        <rFont val="Calibri"/>
        <family val="2"/>
        <scheme val="minor"/>
      </rPr>
      <t xml:space="preserve"> RECURSOS ORDINARIOS (no afectados) </t>
    </r>
  </si>
  <si>
    <r>
      <rPr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</t>
    </r>
    <r>
      <rPr>
        <b/>
        <u/>
        <sz val="8"/>
        <color theme="1"/>
        <rFont val="Calibri"/>
        <family val="2"/>
        <scheme val="minor"/>
      </rPr>
      <t xml:space="preserve">OTAL BANCOS </t>
    </r>
    <r>
      <rPr>
        <b/>
        <sz val="8"/>
        <color theme="1"/>
        <rFont val="Calibri"/>
        <family val="2"/>
        <scheme val="minor"/>
      </rPr>
      <t>a inicio de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</si>
  <si>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IBI y Tasas 1º Trim. no domiciliados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</si>
  <si>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IVTM y Tasas 2º Trim. no domiciliados</t>
    </r>
  </si>
  <si>
    <t>TASA Bomberos CAM.</t>
  </si>
  <si>
    <r>
      <t xml:space="preserve">SALDO MES FINAL PREVISTO </t>
    </r>
    <r>
      <rPr>
        <b/>
        <u/>
        <sz val="10"/>
        <color theme="1"/>
        <rFont val="Calibri"/>
        <family val="2"/>
        <scheme val="minor"/>
      </rPr>
      <t>TOTAL</t>
    </r>
    <r>
      <rPr>
        <b/>
        <u/>
        <sz val="8"/>
        <color theme="1"/>
        <rFont val="Calibri"/>
        <family val="2"/>
        <scheme val="minor"/>
      </rPr>
      <t xml:space="preserve"> RECURSOS (ORDINARIOS Y AFECTADOS)</t>
    </r>
  </si>
  <si>
    <r>
      <t xml:space="preserve">SALDO MES FINAL PREVISTO RECURSOS </t>
    </r>
    <r>
      <rPr>
        <b/>
        <u/>
        <sz val="10"/>
        <color theme="1"/>
        <rFont val="Calibri"/>
        <family val="2"/>
        <scheme val="minor"/>
      </rPr>
      <t>ORDINARIOS</t>
    </r>
    <r>
      <rPr>
        <b/>
        <u/>
        <sz val="8"/>
        <color theme="1"/>
        <rFont val="Calibri"/>
        <family val="2"/>
        <scheme val="minor"/>
      </rPr>
      <t xml:space="preserve"> DISPONIBLES </t>
    </r>
  </si>
  <si>
    <t xml:space="preserve">Aportación ordinaria FUNDACIÓN C. ALCOBENDAS </t>
  </si>
  <si>
    <r>
      <t xml:space="preserve">Reposiciones </t>
    </r>
    <r>
      <rPr>
        <b/>
        <i/>
        <sz val="8"/>
        <color rgb="FFC00000"/>
        <rFont val="Calibri"/>
        <family val="2"/>
        <scheme val="minor"/>
      </rPr>
      <t>Caja Fija</t>
    </r>
    <r>
      <rPr>
        <i/>
        <sz val="8"/>
        <color rgb="FFC00000"/>
        <rFont val="Calibri"/>
        <family val="2"/>
        <scheme val="minor"/>
      </rPr>
      <t xml:space="preserve"> mes</t>
    </r>
  </si>
  <si>
    <r>
      <t xml:space="preserve">MÁS </t>
    </r>
    <r>
      <rPr>
        <sz val="8"/>
        <color theme="1"/>
        <rFont val="Calibri"/>
        <family val="2"/>
        <scheme val="minor"/>
      </rPr>
      <t>Participación Ingresos Estado</t>
    </r>
  </si>
  <si>
    <t>TASA TRIMESTRAL MANCOMUNIDAD TGRU NOROESTE</t>
  </si>
  <si>
    <r>
      <rPr>
        <b/>
        <i/>
        <u/>
        <sz val="8"/>
        <color rgb="FFC00000"/>
        <rFont val="Calibri"/>
        <family val="2"/>
        <scheme val="minor"/>
      </rPr>
      <t>Devoluciones de Ingresos</t>
    </r>
    <r>
      <rPr>
        <i/>
        <u/>
        <sz val="8"/>
        <color rgb="FFC00000"/>
        <rFont val="Calibri"/>
        <family val="2"/>
        <scheme val="minor"/>
      </rPr>
      <t xml:space="preserve"> </t>
    </r>
  </si>
  <si>
    <t xml:space="preserve">MÁS TRASPASOS LIQUIDEZ PREVISTOS DURANTE EL MES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</si>
  <si>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IAE y TGRU no domiciliados</t>
    </r>
  </si>
  <si>
    <r>
      <t xml:space="preserve">Anualidad </t>
    </r>
    <r>
      <rPr>
        <b/>
        <i/>
        <sz val="8"/>
        <color rgb="FFC00000"/>
        <rFont val="Calibri"/>
        <family val="2"/>
        <scheme val="minor"/>
      </rPr>
      <t>Consorcio Transportes</t>
    </r>
    <r>
      <rPr>
        <i/>
        <sz val="8"/>
        <color rgb="FFC00000"/>
        <rFont val="Calibri"/>
        <family val="2"/>
        <scheme val="minor"/>
      </rPr>
      <t xml:space="preserve"> CAM</t>
    </r>
  </si>
  <si>
    <t>Aportación Plan de Pensiones (semestral)</t>
  </si>
  <si>
    <t>ATRASOS NÓMINA</t>
  </si>
  <si>
    <r>
      <t xml:space="preserve">MÁS </t>
    </r>
    <r>
      <rPr>
        <sz val="8"/>
        <color theme="1"/>
        <rFont val="Calibri"/>
        <family val="2"/>
        <scheme val="minor"/>
      </rPr>
      <t>Subvencion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Escuela Infantil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CAM</t>
    </r>
  </si>
  <si>
    <t>100% Facturas en Fiscalización</t>
  </si>
  <si>
    <r>
      <t xml:space="preserve">Devoluciones de </t>
    </r>
    <r>
      <rPr>
        <b/>
        <i/>
        <sz val="8"/>
        <color rgb="FFC00000"/>
        <rFont val="Calibri"/>
        <family val="2"/>
        <scheme val="minor"/>
      </rPr>
      <t>Fianzas</t>
    </r>
    <r>
      <rPr>
        <i/>
        <sz val="8"/>
        <color rgb="FFC00000"/>
        <rFont val="Calibri"/>
        <family val="2"/>
        <scheme val="minor"/>
      </rPr>
      <t xml:space="preserve"> por transferencia bancaria</t>
    </r>
  </si>
  <si>
    <t xml:space="preserve">Aportaciones  Entidades de Conservación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</si>
  <si>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FRACCS./APLAZS. INICIO MES</t>
    </r>
  </si>
  <si>
    <t>Subvenciones cooperación</t>
  </si>
  <si>
    <t>Segunda semana</t>
  </si>
  <si>
    <t>Tercera semana</t>
  </si>
  <si>
    <t>IVA mensual (NIF Ayto. y NIF Urbanismo)</t>
  </si>
  <si>
    <t>FAS SEMESTRAL</t>
  </si>
  <si>
    <t>Aportación Consorcio Regional de Transportes de Madrid</t>
  </si>
  <si>
    <t>(sólo empleados, sin profesionales)</t>
  </si>
  <si>
    <r>
      <t xml:space="preserve">MÁS </t>
    </r>
    <r>
      <rPr>
        <sz val="8"/>
        <color theme="1"/>
        <rFont val="Calibri"/>
        <family val="2"/>
        <scheme val="minor"/>
      </rPr>
      <t>Anticipos personal</t>
    </r>
  </si>
  <si>
    <t>según ejecución pagos</t>
  </si>
  <si>
    <t>NÓMINA extraordinaria</t>
  </si>
  <si>
    <r>
      <rPr>
        <sz val="8"/>
        <color theme="1"/>
        <rFont val="Calibri"/>
        <family val="2"/>
        <scheme val="minor"/>
      </rPr>
      <t xml:space="preserve">SALDO CAIXABANK </t>
    </r>
    <r>
      <rPr>
        <b/>
        <sz val="8"/>
        <color theme="1"/>
        <rFont val="Calibri"/>
        <family val="2"/>
        <scheme val="minor"/>
      </rPr>
      <t xml:space="preserve">REC. ORDINARIOS (no afectados)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</si>
  <si>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 GRÚA Y ORA</t>
    </r>
  </si>
  <si>
    <t>SALDO CAIXABANK RECURSOS AFECTADOS</t>
  </si>
  <si>
    <t xml:space="preserve">SALDO TOTAL CUENTAS CAIXABANK </t>
  </si>
  <si>
    <r>
      <t xml:space="preserve">SALDOS EN </t>
    </r>
    <r>
      <rPr>
        <b/>
        <u/>
        <sz val="8"/>
        <color theme="1"/>
        <rFont val="Calibri"/>
        <family val="2"/>
        <scheme val="minor"/>
      </rPr>
      <t>CAIXABANK</t>
    </r>
    <r>
      <rPr>
        <sz val="8"/>
        <color theme="1"/>
        <rFont val="Calibri"/>
        <family val="2"/>
        <scheme val="minor"/>
      </rPr>
      <t xml:space="preserve"> (ENTIDAD PAGADORA) PARA PAGOS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</si>
  <si>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SOCIALES (AYUDA A DOMICILIO y otros)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</si>
  <si>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(rentas aparcamientos)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</si>
  <si>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(rentas y alquileres oficinas y otros inmuebles)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</si>
  <si>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IBI Y TASAS 1º TRIM. 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</si>
  <si>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IVTM Y TASAS 2º TRIM. 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</si>
  <si>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DEPORTES</t>
    </r>
  </si>
  <si>
    <t>Escuelas deportivas mensual SUR</t>
  </si>
  <si>
    <t xml:space="preserve">Escuelas Deportivas SUR Reserva Plaza </t>
  </si>
  <si>
    <t>Escuelas deportivas mensual NORTE</t>
  </si>
  <si>
    <t xml:space="preserve">Escuelas Deportivas NORTE Reserva Plaza </t>
  </si>
  <si>
    <t>Escuelas deportivas trimestral SUR</t>
  </si>
  <si>
    <t>Escuelas deportivas trimestral NORTE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</si>
  <si>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CULTURALES</t>
    </r>
  </si>
  <si>
    <t>Escuelas infantiles mensual</t>
  </si>
  <si>
    <t>Escuela Música mensual</t>
  </si>
  <si>
    <t>Universidad Popular Reserva Plaza</t>
  </si>
  <si>
    <t>PIC.A mensual</t>
  </si>
  <si>
    <t>PIC.A trimestral</t>
  </si>
  <si>
    <t>Transporte escolar trimestral</t>
  </si>
  <si>
    <t>Universidad Popular trimestral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</si>
  <si>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SOCIALES (TELEASISTENCIA)</t>
    </r>
  </si>
  <si>
    <t>Trimestral (estimación)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</si>
  <si>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Campamentos Verano</t>
    </r>
  </si>
  <si>
    <t xml:space="preserve">Abono deporte Semestral </t>
  </si>
  <si>
    <t xml:space="preserve">Abonados Teatro </t>
  </si>
  <si>
    <t xml:space="preserve">Abono deporte Trimestral </t>
  </si>
  <si>
    <t xml:space="preserve">Abono deporte Anual </t>
  </si>
  <si>
    <t>Abono deporte mensual</t>
  </si>
  <si>
    <t>Obligaciones de antiguos OOAA</t>
  </si>
  <si>
    <t>Obligaciones Ejercicio 2021 y anteriores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</si>
  <si>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IBI BICE Aeropuerto</t>
    </r>
  </si>
  <si>
    <t>Escuela Música trimestral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</si>
  <si>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SANCIONES TRIBUTARIAS EN VOLUNTARIA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</si>
  <si>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OTRAS SANCIONES DIVERSAS EN VOLUNTARIA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</si>
  <si>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RECARGOS EJECUTIVOS Y COSTAS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</si>
  <si>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TASAS LICENCIAS URBANÍSTICAS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</si>
  <si>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TASAS OCUPACIÓN 1,5%</t>
    </r>
  </si>
  <si>
    <t>25% Facturas registradas y permitido contabilizar</t>
  </si>
  <si>
    <t xml:space="preserve">(1%) AD´S sin factura </t>
  </si>
  <si>
    <r>
      <rPr>
        <b/>
        <sz val="7"/>
        <color theme="1"/>
        <rFont val="Calibri"/>
        <family val="2"/>
        <scheme val="minor"/>
      </rPr>
      <t>MENOS</t>
    </r>
    <r>
      <rPr>
        <sz val="7"/>
        <color theme="1"/>
        <rFont val="Calibri"/>
        <family val="2"/>
        <scheme val="minor"/>
      </rPr>
      <t xml:space="preserve"> DISTRIBUCIÓN SALDOS OTRAS ENTIDADES PARA RENTABILIZACIÓN</t>
    </r>
  </si>
  <si>
    <t>mensual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</si>
  <si>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Convenio programa atención a personas mayores en centro de día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</si>
  <si>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en Ejecutiva gestionados por Recaudación</t>
    </r>
  </si>
  <si>
    <t>Pagos reales</t>
  </si>
  <si>
    <t>Escuela Música (Reserva plazo curso)</t>
  </si>
  <si>
    <r>
      <t xml:space="preserve">MÁS </t>
    </r>
    <r>
      <rPr>
        <sz val="8"/>
        <rFont val="Calibri"/>
        <family val="2"/>
        <scheme val="minor"/>
      </rPr>
      <t>Subvencion</t>
    </r>
    <r>
      <rPr>
        <b/>
        <sz val="8"/>
        <rFont val="Calibri"/>
        <family val="2"/>
        <scheme val="minor"/>
      </rPr>
      <t xml:space="preserve"> PAPLCM (</t>
    </r>
    <r>
      <rPr>
        <sz val="8"/>
        <rFont val="Calibri"/>
        <family val="2"/>
        <scheme val="minor"/>
      </rPr>
      <t>BESCAM) TRIMESTRAL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>CAM</t>
    </r>
  </si>
  <si>
    <r>
      <t xml:space="preserve">MÁS </t>
    </r>
    <r>
      <rPr>
        <sz val="8"/>
        <rFont val="Calibri"/>
        <family val="2"/>
        <scheme val="minor"/>
      </rPr>
      <t>ingresos otras subvenciones CAM</t>
    </r>
  </si>
  <si>
    <r>
      <t xml:space="preserve">MÁS </t>
    </r>
    <r>
      <rPr>
        <sz val="8"/>
        <rFont val="Calibri"/>
        <family val="2"/>
        <scheme val="minor"/>
      </rPr>
      <t>subvencion CAM Convenio Mayores y CAID</t>
    </r>
  </si>
  <si>
    <r>
      <t xml:space="preserve">MÁS </t>
    </r>
    <r>
      <rPr>
        <sz val="8"/>
        <color theme="1"/>
        <rFont val="Calibri"/>
        <family val="2"/>
        <scheme val="minor"/>
      </rPr>
      <t xml:space="preserve">DISPOSICIÓN PRÉSTAMO </t>
    </r>
  </si>
  <si>
    <t>Programa Corresponsables, Regularización CEI, etc…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</si>
  <si>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APLAZADOS 20 DIC.</t>
    </r>
  </si>
  <si>
    <r>
      <t xml:space="preserve">MÁS </t>
    </r>
    <r>
      <rPr>
        <sz val="8"/>
        <color theme="1"/>
        <rFont val="Calibri"/>
        <family val="2"/>
        <scheme val="minor"/>
      </rPr>
      <t>PTE Canon Telefónica (trimestral)</t>
    </r>
  </si>
  <si>
    <t>AMORTIZACIÓN EXTRAORDINARIA FINAL DE AÑO (Superávit ejercicio anterior)</t>
  </si>
  <si>
    <t>Becas comedor</t>
  </si>
  <si>
    <t>10% Facturas registradas 2024</t>
  </si>
  <si>
    <t>IMPUESTO  MANCOMUNIDAD TGRU NOROESTE</t>
  </si>
  <si>
    <t>(urbanísticas, industrias, medio ambiente…)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</si>
  <si>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ICIO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</si>
  <si>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IIVTNU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</si>
  <si>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TASAS LICENCIAS APERTURA</t>
    </r>
  </si>
  <si>
    <t>(media mnsual)</t>
  </si>
  <si>
    <t>(ingreso irregular: promedio mensual)</t>
  </si>
  <si>
    <t>Obligaciones Ejercicio 2022</t>
  </si>
  <si>
    <t>Obligaciones Ejercicio 2023</t>
  </si>
  <si>
    <r>
      <t>EMARSA: APORTACIÓN GASTO CORRIENTE</t>
    </r>
    <r>
      <rPr>
        <sz val="8"/>
        <color rgb="FFFF0000"/>
        <rFont val="Calibri"/>
        <family val="2"/>
        <scheme val="minor"/>
      </rPr>
      <t>(por BSCH -867)</t>
    </r>
  </si>
  <si>
    <t>(media mensual)</t>
  </si>
  <si>
    <t>Trimestral (539.459,50)</t>
  </si>
  <si>
    <t>0% de 411.838,68  Facturas en Cuenta 413 Ptes. Incorporación (TOTAL 413 excluidas fras. devueltas por total) 1.443.292,07)</t>
  </si>
  <si>
    <t>E.C. El Soto de la Moraleja/La Moraleja/Arroyo de la Vega</t>
  </si>
  <si>
    <t>MÁS Ingresos por intereses a favor de saldos en cuentas y depósitos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</si>
  <si>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APLAZA6 (2)</t>
    </r>
  </si>
  <si>
    <t>SAD mensual (con 3 meses diferimiento)</t>
  </si>
  <si>
    <r>
      <rPr>
        <b/>
        <sz val="8"/>
        <rFont val="Calibri"/>
        <family val="2"/>
        <scheme val="minor"/>
      </rPr>
      <t>MÁS</t>
    </r>
    <r>
      <rPr>
        <sz val="8"/>
        <rFont val="Calibri"/>
        <family val="2"/>
        <scheme val="minor"/>
      </rPr>
      <t xml:space="preserve"> Ingresos gestionados por SOGEPIMA (alquileres Acciona y Leroy Merlin)</t>
    </r>
  </si>
  <si>
    <t xml:space="preserve">20% Obligaciones proveedores contabilizadas ptes. </t>
  </si>
  <si>
    <t>20% Facturas registradas 2023</t>
  </si>
  <si>
    <t>20% Facturas registradas 2022</t>
  </si>
  <si>
    <t>Abonada ya aportación por el 80% de crédito disponible: 1.135.742,72</t>
  </si>
  <si>
    <t>PRP Provisionales</t>
  </si>
  <si>
    <t>AMORTIZACIÓN DE PRÉSTAMO. CAIXABANK Inversiones 2022, 1ª FASE, Lote 2</t>
  </si>
  <si>
    <t>( INCLUYE IVA Urbanismo TRIMESTRAL  : 23527,43</t>
  </si>
  <si>
    <t>(Incluye recargo, pendiente desde junio)</t>
  </si>
  <si>
    <t>AMORTIZACIÓN DE PRÉSTAMO. BANKINTER Inversiones 2022, 2ª FASE, Lote 2)</t>
  </si>
  <si>
    <t>10% Obligaciones proveedores contabilizadas ptes.: 5.930.641,65 € en 2024 (según PMP a 22-7-24)</t>
  </si>
  <si>
    <t>Abanca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</si>
</sst>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#,##0.00\ [$€-C0A];\-#,##0.00\ [$€-C0A]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35261A"/>
      <name val="Verdana"/>
      <family val="2"/>
    </font>
    <font>
      <b/>
      <sz val="8"/>
      <color rgb="FFC00000"/>
      <name val="Calibri"/>
      <family val="2"/>
      <scheme val="minor"/>
    </font>
    <font>
      <i/>
      <sz val="8"/>
      <color rgb="FFC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5261A"/>
      <name val="Verdana"/>
      <family val="2"/>
    </font>
    <font>
      <b/>
      <sz val="9"/>
      <color rgb="FFFF0000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7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sz val="8"/>
      <color rgb="FFC00000"/>
      <name val="Calibri"/>
      <family val="2"/>
      <scheme val="minor"/>
    </font>
    <font>
      <i/>
      <u/>
      <sz val="8"/>
      <color rgb="FFC00000"/>
      <name val="Calibri"/>
      <family val="2"/>
      <scheme val="minor"/>
    </font>
    <font>
      <b/>
      <i/>
      <u/>
      <sz val="8"/>
      <color rgb="FFC00000"/>
      <name val="Calibri"/>
      <family val="2"/>
      <scheme val="minor"/>
    </font>
    <font>
      <sz val="8"/>
      <name val="Calibri"/>
      <family val="2"/>
      <scheme val="minor"/>
    </font>
    <font>
      <sz val="7"/>
      <color rgb="FFDA3851"/>
      <name val="Arial"/>
      <family val="2"/>
    </font>
    <font>
      <sz val="10"/>
      <color indexed="8"/>
      <name val="serif"/>
      <family val="1"/>
    </font>
    <font>
      <b/>
      <sz val="7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name val="Gill Sans"/>
      <family val="2"/>
    </font>
    <font>
      <sz val="7"/>
      <name val="Calibri"/>
      <family val="2"/>
      <scheme val="minor"/>
    </font>
    <font>
      <sz val="11"/>
      <name val="Calibri"/>
      <family val="2"/>
      <scheme val="minor"/>
    </font>
    <font>
      <sz val="8"/>
      <name val="Verdana"/>
      <family val="2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Font="1"/>
    <xf numFmtId="7" fontId="3" fillId="0" borderId="0" xfId="0" applyNumberFormat="1" applyFont="1"/>
    <xf numFmtId="2" fontId="4" fillId="0" borderId="0" xfId="0" applyNumberFormat="1" applyFont="1"/>
    <xf numFmtId="2" fontId="4" fillId="0" borderId="0" xfId="1" applyNumberFormat="1" applyFont="1" applyAlignment="1">
      <alignment horizontal="right"/>
    </xf>
    <xf numFmtId="0" fontId="0" fillId="5" borderId="0" xfId="0" applyFill="1"/>
    <xf numFmtId="0" fontId="7" fillId="5" borderId="0" xfId="0" applyFont="1" applyFill="1"/>
    <xf numFmtId="164" fontId="7" fillId="3" borderId="0" xfId="1" applyNumberFormat="1" applyFont="1" applyFill="1" applyAlignment="1"/>
    <xf numFmtId="0" fontId="9" fillId="5" borderId="0" xfId="0" applyFont="1" applyFill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6" fillId="0" borderId="0" xfId="0" applyFont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11" fillId="4" borderId="0" xfId="0" applyFont="1" applyFill="1" applyAlignment="1">
      <alignment horizontal="left"/>
    </xf>
    <xf numFmtId="0" fontId="12" fillId="4" borderId="0" xfId="0" applyFont="1" applyFill="1"/>
    <xf numFmtId="17" fontId="11" fillId="4" borderId="0" xfId="0" applyNumberFormat="1" applyFont="1" applyFill="1"/>
    <xf numFmtId="0" fontId="12" fillId="5" borderId="0" xfId="0" applyFont="1" applyFill="1"/>
    <xf numFmtId="0" fontId="2" fillId="5" borderId="0" xfId="0" applyFont="1" applyFill="1"/>
    <xf numFmtId="0" fontId="9" fillId="3" borderId="0" xfId="0" applyFont="1" applyFill="1" applyAlignment="1">
      <alignment horizontal="center"/>
    </xf>
    <xf numFmtId="0" fontId="7" fillId="6" borderId="0" xfId="0" applyFont="1" applyFill="1"/>
    <xf numFmtId="0" fontId="12" fillId="6" borderId="0" xfId="0" applyFont="1" applyFill="1"/>
    <xf numFmtId="0" fontId="2" fillId="6" borderId="0" xfId="0" applyFont="1" applyFill="1"/>
    <xf numFmtId="0" fontId="0" fillId="6" borderId="0" xfId="0" applyFill="1"/>
    <xf numFmtId="0" fontId="9" fillId="5" borderId="0" xfId="0" applyFont="1" applyFill="1" applyAlignment="1">
      <alignment horizontal="center"/>
    </xf>
    <xf numFmtId="44" fontId="7" fillId="5" borderId="0" xfId="1" applyFont="1" applyFill="1" applyAlignment="1"/>
    <xf numFmtId="2" fontId="4" fillId="5" borderId="0" xfId="1" applyNumberFormat="1" applyFont="1" applyFill="1" applyAlignment="1">
      <alignment horizontal="right"/>
    </xf>
    <xf numFmtId="0" fontId="14" fillId="0" borderId="0" xfId="0" applyFont="1"/>
    <xf numFmtId="2" fontId="15" fillId="0" borderId="0" xfId="1" applyNumberFormat="1" applyFont="1" applyAlignment="1">
      <alignment horizontal="right"/>
    </xf>
    <xf numFmtId="0" fontId="9" fillId="5" borderId="0" xfId="0" applyFont="1" applyFill="1" applyAlignment="1">
      <alignment horizontal="right"/>
    </xf>
    <xf numFmtId="0" fontId="0" fillId="4" borderId="0" xfId="0" applyFill="1"/>
    <xf numFmtId="0" fontId="9" fillId="4" borderId="0" xfId="0" applyFont="1" applyFill="1" applyAlignment="1">
      <alignment horizontal="right"/>
    </xf>
    <xf numFmtId="44" fontId="13" fillId="5" borderId="0" xfId="1" applyFont="1" applyFill="1" applyAlignment="1"/>
    <xf numFmtId="0" fontId="9" fillId="3" borderId="0" xfId="0" applyFont="1" applyFill="1" applyAlignment="1">
      <alignment horizontal="left"/>
    </xf>
    <xf numFmtId="0" fontId="2" fillId="0" borderId="5" xfId="0" applyFont="1" applyBorder="1" applyAlignment="1">
      <alignment horizontal="center"/>
    </xf>
    <xf numFmtId="8" fontId="2" fillId="0" borderId="10" xfId="0" applyNumberFormat="1" applyFont="1" applyBorder="1"/>
    <xf numFmtId="7" fontId="7" fillId="0" borderId="11" xfId="0" applyNumberFormat="1" applyFont="1" applyBorder="1"/>
    <xf numFmtId="7" fontId="7" fillId="5" borderId="0" xfId="0" applyNumberFormat="1" applyFont="1" applyFill="1"/>
    <xf numFmtId="7" fontId="7" fillId="6" borderId="0" xfId="1" applyNumberFormat="1" applyFont="1" applyFill="1" applyAlignment="1"/>
    <xf numFmtId="164" fontId="8" fillId="5" borderId="2" xfId="1" applyNumberFormat="1" applyFont="1" applyFill="1" applyBorder="1" applyAlignment="1"/>
    <xf numFmtId="164" fontId="16" fillId="2" borderId="1" xfId="1" applyNumberFormat="1" applyFont="1" applyFill="1" applyBorder="1" applyAlignment="1"/>
    <xf numFmtId="44" fontId="13" fillId="4" borderId="1" xfId="1" applyFont="1" applyFill="1" applyBorder="1" applyAlignment="1"/>
    <xf numFmtId="7" fontId="20" fillId="6" borderId="0" xfId="0" applyNumberFormat="1" applyFont="1" applyFill="1"/>
    <xf numFmtId="0" fontId="18" fillId="0" borderId="0" xfId="0" applyFont="1"/>
    <xf numFmtId="164" fontId="10" fillId="5" borderId="0" xfId="0" applyNumberFormat="1" applyFont="1" applyFill="1"/>
    <xf numFmtId="0" fontId="21" fillId="0" borderId="0" xfId="0" applyFont="1"/>
    <xf numFmtId="0" fontId="22" fillId="0" borderId="0" xfId="0" applyFont="1"/>
    <xf numFmtId="7" fontId="19" fillId="7" borderId="11" xfId="0" applyNumberFormat="1" applyFont="1" applyFill="1" applyBorder="1"/>
    <xf numFmtId="0" fontId="21" fillId="0" borderId="0" xfId="0" applyFont="1" applyAlignment="1">
      <alignment horizontal="left"/>
    </xf>
    <xf numFmtId="0" fontId="13" fillId="3" borderId="0" xfId="0" applyFont="1" applyFill="1" applyAlignment="1">
      <alignment horizontal="center"/>
    </xf>
    <xf numFmtId="0" fontId="7" fillId="5" borderId="4" xfId="0" applyFont="1" applyFill="1" applyBorder="1"/>
    <xf numFmtId="0" fontId="7" fillId="5" borderId="7" xfId="0" applyFont="1" applyFill="1" applyBorder="1"/>
    <xf numFmtId="0" fontId="2" fillId="5" borderId="4" xfId="0" applyFont="1" applyFill="1" applyBorder="1"/>
    <xf numFmtId="0" fontId="7" fillId="0" borderId="0" xfId="0" applyFont="1"/>
    <xf numFmtId="0" fontId="6" fillId="0" borderId="12" xfId="0" applyFont="1" applyBorder="1"/>
    <xf numFmtId="0" fontId="0" fillId="0" borderId="12" xfId="0" applyBorder="1"/>
    <xf numFmtId="0" fontId="2" fillId="0" borderId="12" xfId="0" applyFont="1" applyBorder="1"/>
    <xf numFmtId="0" fontId="6" fillId="0" borderId="12" xfId="0" applyFont="1" applyBorder="1" applyAlignment="1">
      <alignment horizontal="left"/>
    </xf>
    <xf numFmtId="164" fontId="10" fillId="0" borderId="12" xfId="0" applyNumberFormat="1" applyFont="1" applyBorder="1"/>
    <xf numFmtId="0" fontId="2" fillId="5" borderId="12" xfId="0" applyFont="1" applyFill="1" applyBorder="1"/>
    <xf numFmtId="0" fontId="25" fillId="0" borderId="12" xfId="0" applyFont="1" applyBorder="1"/>
    <xf numFmtId="0" fontId="17" fillId="5" borderId="12" xfId="0" applyFont="1" applyFill="1" applyBorder="1"/>
    <xf numFmtId="0" fontId="17" fillId="0" borderId="12" xfId="0" applyFont="1" applyBorder="1"/>
    <xf numFmtId="164" fontId="18" fillId="5" borderId="8" xfId="0" applyNumberFormat="1" applyFont="1" applyFill="1" applyBorder="1"/>
    <xf numFmtId="164" fontId="27" fillId="5" borderId="8" xfId="0" applyNumberFormat="1" applyFont="1" applyFill="1" applyBorder="1"/>
    <xf numFmtId="0" fontId="28" fillId="0" borderId="0" xfId="0" applyFont="1"/>
    <xf numFmtId="0" fontId="29" fillId="0" borderId="0" xfId="0" applyFont="1" applyAlignment="1">
      <alignment horizontal="left" vertical="top" wrapText="1"/>
    </xf>
    <xf numFmtId="8" fontId="18" fillId="5" borderId="0" xfId="0" applyNumberFormat="1" applyFont="1" applyFill="1"/>
    <xf numFmtId="0" fontId="27" fillId="0" borderId="0" xfId="0" applyFont="1"/>
    <xf numFmtId="0" fontId="32" fillId="0" borderId="0" xfId="0" applyFont="1"/>
    <xf numFmtId="0" fontId="8" fillId="0" borderId="0" xfId="0" applyFont="1"/>
    <xf numFmtId="0" fontId="8" fillId="2" borderId="12" xfId="0" applyFont="1" applyFill="1" applyBorder="1" applyAlignment="1">
      <alignment horizontal="center"/>
    </xf>
    <xf numFmtId="0" fontId="6" fillId="0" borderId="5" xfId="0" applyFont="1" applyBorder="1"/>
    <xf numFmtId="164" fontId="10" fillId="5" borderId="5" xfId="0" applyNumberFormat="1" applyFont="1" applyFill="1" applyBorder="1"/>
    <xf numFmtId="0" fontId="2" fillId="5" borderId="5" xfId="0" applyFont="1" applyFill="1" applyBorder="1"/>
    <xf numFmtId="164" fontId="2" fillId="0" borderId="0" xfId="0" applyNumberFormat="1" applyFont="1" applyAlignment="1">
      <alignment horizontal="left"/>
    </xf>
    <xf numFmtId="164" fontId="18" fillId="0" borderId="0" xfId="0" applyNumberFormat="1" applyFont="1"/>
    <xf numFmtId="164" fontId="27" fillId="0" borderId="0" xfId="0" applyNumberFormat="1" applyFont="1"/>
    <xf numFmtId="164" fontId="13" fillId="3" borderId="1" xfId="1" applyNumberFormat="1" applyFont="1" applyFill="1" applyBorder="1" applyAlignment="1"/>
    <xf numFmtId="0" fontId="34" fillId="0" borderId="0" xfId="0" applyFont="1"/>
    <xf numFmtId="164" fontId="32" fillId="0" borderId="0" xfId="0" applyNumberFormat="1" applyFont="1"/>
    <xf numFmtId="0" fontId="19" fillId="0" borderId="0" xfId="0" applyFont="1"/>
    <xf numFmtId="0" fontId="34" fillId="0" borderId="0" xfId="0" applyFont="1" applyAlignment="1">
      <alignment horizontal="left"/>
    </xf>
    <xf numFmtId="0" fontId="35" fillId="0" borderId="0" xfId="0" applyFont="1"/>
    <xf numFmtId="2" fontId="36" fillId="0" borderId="0" xfId="1" applyNumberFormat="1" applyFont="1" applyAlignment="1">
      <alignment horizontal="right"/>
    </xf>
    <xf numFmtId="164" fontId="16" fillId="5" borderId="0" xfId="0" applyNumberFormat="1" applyFont="1" applyFill="1"/>
    <xf numFmtId="164" fontId="2" fillId="5" borderId="0" xfId="0" applyNumberFormat="1" applyFont="1" applyFill="1"/>
    <xf numFmtId="44" fontId="27" fillId="0" borderId="0" xfId="1" applyFont="1"/>
    <xf numFmtId="164" fontId="13" fillId="3" borderId="1" xfId="1" applyNumberFormat="1" applyFont="1" applyFill="1" applyBorder="1" applyAlignment="1">
      <alignment horizontal="center"/>
    </xf>
    <xf numFmtId="44" fontId="8" fillId="5" borderId="2" xfId="1" applyFont="1" applyFill="1" applyBorder="1" applyAlignment="1"/>
    <xf numFmtId="44" fontId="18" fillId="5" borderId="0" xfId="0" applyNumberFormat="1" applyFont="1" applyFill="1"/>
    <xf numFmtId="44" fontId="8" fillId="5" borderId="2" xfId="1" applyFont="1" applyFill="1" applyBorder="1" applyAlignment="1">
      <alignment horizontal="right"/>
    </xf>
    <xf numFmtId="2" fontId="36" fillId="0" borderId="0" xfId="0" applyNumberFormat="1" applyFont="1"/>
    <xf numFmtId="165" fontId="37" fillId="0" borderId="0" xfId="0" applyNumberFormat="1" applyFont="1" applyAlignment="1">
      <alignment horizontal="center"/>
    </xf>
    <xf numFmtId="8" fontId="8" fillId="5" borderId="2" xfId="1" applyNumberFormat="1" applyFont="1" applyFill="1" applyBorder="1" applyAlignment="1"/>
    <xf numFmtId="164" fontId="33" fillId="8" borderId="6" xfId="1" applyNumberFormat="1" applyFont="1" applyFill="1" applyBorder="1" applyAlignment="1">
      <alignment horizontal="right"/>
    </xf>
    <xf numFmtId="7" fontId="18" fillId="8" borderId="8" xfId="0" applyNumberFormat="1" applyFont="1" applyFill="1" applyBorder="1"/>
    <xf numFmtId="164" fontId="20" fillId="8" borderId="0" xfId="0" applyNumberFormat="1" applyFont="1" applyFill="1"/>
    <xf numFmtId="164" fontId="8" fillId="8" borderId="2" xfId="1" applyNumberFormat="1" applyFont="1" applyFill="1" applyBorder="1" applyAlignment="1"/>
    <xf numFmtId="164" fontId="27" fillId="0" borderId="0" xfId="0" applyNumberFormat="1" applyFont="1" applyAlignment="1">
      <alignment horizontal="right"/>
    </xf>
    <xf numFmtId="44" fontId="27" fillId="0" borderId="0" xfId="1" applyFont="1" applyFill="1"/>
    <xf numFmtId="165" fontId="10" fillId="0" borderId="5" xfId="0" applyNumberFormat="1" applyFont="1" applyBorder="1"/>
    <xf numFmtId="164" fontId="10" fillId="0" borderId="5" xfId="0" applyNumberFormat="1" applyFont="1" applyBorder="1"/>
    <xf numFmtId="164" fontId="10" fillId="0" borderId="0" xfId="0" applyNumberFormat="1" applyFont="1"/>
    <xf numFmtId="164" fontId="10" fillId="0" borderId="12" xfId="0" applyNumberFormat="1" applyFont="1" applyBorder="1" applyAlignment="1">
      <alignment horizontal="right"/>
    </xf>
    <xf numFmtId="44" fontId="8" fillId="0" borderId="2" xfId="1" applyFont="1" applyFill="1" applyBorder="1" applyAlignment="1">
      <alignment horizontal="right"/>
    </xf>
    <xf numFmtId="44" fontId="8" fillId="0" borderId="2" xfId="1" applyFont="1" applyFill="1" applyBorder="1" applyAlignment="1"/>
    <xf numFmtId="164" fontId="8" fillId="0" borderId="2" xfId="1" applyNumberFormat="1" applyFont="1" applyFill="1" applyBorder="1" applyAlignment="1">
      <alignment horizontal="right"/>
    </xf>
    <xf numFmtId="0" fontId="31" fillId="0" borderId="0" xfId="0" applyFont="1" applyAlignment="1">
      <alignment horizontal="left"/>
    </xf>
    <xf numFmtId="0" fontId="22" fillId="0" borderId="4" xfId="0" applyFont="1" applyBorder="1" applyAlignment="1">
      <alignment horizontal="right"/>
    </xf>
    <xf numFmtId="0" fontId="22" fillId="0" borderId="5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2" fillId="7" borderId="9" xfId="0" applyFont="1" applyFill="1" applyBorder="1" applyAlignment="1">
      <alignment horizontal="right"/>
    </xf>
    <xf numFmtId="0" fontId="2" fillId="7" borderId="10" xfId="0" applyFont="1" applyFill="1" applyBorder="1" applyAlignment="1">
      <alignment horizontal="right"/>
    </xf>
    <xf numFmtId="0" fontId="9" fillId="3" borderId="0" xfId="0" applyFont="1" applyFill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9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worksheets/sheet2.xml" Type="http://schemas.openxmlformats.org/officeDocument/2006/relationships/worksheet"/>
<Relationship Id="rId3" Target="worksheets/sheet3.xml" Type="http://schemas.openxmlformats.org/officeDocument/2006/relationships/worksheet"/>
<Relationship Id="rId4" Target="theme/theme1.xml" Type="http://schemas.openxmlformats.org/officeDocument/2006/relationships/theme"/>
<Relationship Id="rId5" Target="styles.xml" Type="http://schemas.openxmlformats.org/officeDocument/2006/relationships/styles"/>
<Relationship Id="rId6" Target="sharedStrings.xml" Type="http://schemas.openxmlformats.org/officeDocument/2006/relationships/sharedStrings"/>
<Relationship Id="rId7" Target="calcChain.xml" Type="http://schemas.openxmlformats.org/officeDocument/2006/relationships/calcChain"/>
</Relationships>

</file>

<file path=xl/drawings/_rels/drawing1.xml.rels><?xml version="1.0" encoding="UTF-8" standalone="no"?>
<Relationships xmlns="http://schemas.openxmlformats.org/package/2006/relationships">
<Relationship Id="rId1" Target="../media/image1.tiff" Type="http://schemas.openxmlformats.org/officeDocument/2006/relationships/image"/>
</Relationships>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14745</xdr:colOff>
      <xdr:row>0</xdr:row>
      <xdr:rowOff>0</xdr:rowOff>
    </xdr:from>
    <xdr:to>
      <xdr:col>4</xdr:col>
      <xdr:colOff>821420</xdr:colOff>
      <xdr:row>2</xdr:row>
      <xdr:rowOff>59055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9220" y="0"/>
          <a:ext cx="80286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31"/>
  <sheetViews>
    <sheetView tabSelected="1" zoomScale="130" zoomScaleNormal="130" workbookViewId="0">
      <selection activeCell="D2" sqref="D2"/>
    </sheetView>
  </sheetViews>
  <sheetFormatPr baseColWidth="10" defaultRowHeight="14.4"/>
  <cols>
    <col min="1" max="1" width="39.21875" customWidth="1"/>
    <col min="2" max="2" width="11.44140625" bestFit="1" customWidth="1"/>
    <col min="3" max="3" width="14.44140625" customWidth="1"/>
    <col min="4" max="4" width="15" customWidth="1"/>
    <col min="5" max="5" width="12.21875" customWidth="1"/>
  </cols>
  <sheetData>
    <row r="1" spans="1:10">
      <c r="C1" t="s">
        <v>10</v>
      </c>
    </row>
    <row r="2" spans="1:10" ht="13.95" customHeight="1">
      <c r="A2" s="16" t="s">
        <v>0</v>
      </c>
      <c r="B2" s="17"/>
      <c r="C2" s="17"/>
      <c r="D2" s="18">
        <v>45505</v>
      </c>
      <c r="F2" s="1"/>
    </row>
    <row r="3" spans="1:10" s="5" customFormat="1" ht="15.6">
      <c r="A3" s="22" t="s">
        <v>19</v>
      </c>
      <c r="B3" s="23"/>
      <c r="C3" s="19"/>
      <c r="D3" s="99">
        <v>120216418.18000001</v>
      </c>
      <c r="E3" s="82"/>
      <c r="F3" s="71"/>
    </row>
    <row r="4" spans="1:10" s="5" customFormat="1">
      <c r="A4" s="6" t="s">
        <v>17</v>
      </c>
      <c r="B4" s="20"/>
      <c r="C4" s="20"/>
      <c r="D4" s="87">
        <v>63999644.340000004</v>
      </c>
      <c r="E4" s="88"/>
      <c r="F4" s="20"/>
    </row>
    <row r="5" spans="1:10">
      <c r="A5" s="22" t="s">
        <v>18</v>
      </c>
      <c r="B5" s="24"/>
      <c r="C5" s="1"/>
      <c r="D5" s="44">
        <f>D3-D4</f>
        <v>56216773.840000004</v>
      </c>
      <c r="E5" s="1"/>
      <c r="F5" s="1"/>
    </row>
    <row r="6" spans="1:10" ht="10.95" customHeight="1">
      <c r="A6" s="54" t="s">
        <v>53</v>
      </c>
      <c r="B6" s="36"/>
      <c r="C6" s="97">
        <v>7787030.8300000001</v>
      </c>
      <c r="D6" s="1"/>
      <c r="F6" s="1"/>
      <c r="G6" s="1"/>
    </row>
    <row r="7" spans="1:10" ht="11.7" customHeight="1">
      <c r="A7" s="53" t="s">
        <v>52</v>
      </c>
      <c r="B7" s="98">
        <v>5636939.1900000004</v>
      </c>
      <c r="E7" s="1"/>
      <c r="F7" s="1"/>
      <c r="G7" s="1"/>
    </row>
    <row r="8" spans="1:10" ht="11.7" customHeight="1">
      <c r="A8" s="52" t="s">
        <v>50</v>
      </c>
      <c r="B8" s="37"/>
      <c r="C8" s="38">
        <f>C6</f>
        <v>7787030.8300000001</v>
      </c>
      <c r="D8" s="1"/>
      <c r="E8" s="1"/>
      <c r="F8" s="1"/>
    </row>
    <row r="9" spans="1:10" ht="11.7" customHeight="1">
      <c r="A9" s="111" t="s">
        <v>94</v>
      </c>
      <c r="B9" s="112"/>
      <c r="C9" s="65">
        <v>0</v>
      </c>
      <c r="D9" s="1"/>
      <c r="E9" s="1"/>
      <c r="F9" s="1"/>
    </row>
    <row r="10" spans="1:10" ht="11.7" customHeight="1">
      <c r="A10" s="113" t="s">
        <v>30</v>
      </c>
      <c r="B10" s="114"/>
      <c r="C10" s="66">
        <v>2500000</v>
      </c>
      <c r="D10" s="1" t="s">
        <v>48</v>
      </c>
      <c r="E10" s="1"/>
      <c r="F10" s="1"/>
    </row>
    <row r="11" spans="1:10" ht="19.2" customHeight="1">
      <c r="A11" s="115" t="s">
        <v>54</v>
      </c>
      <c r="B11" s="116"/>
      <c r="C11" s="49">
        <f>C8+C10-C9</f>
        <v>10287030.83</v>
      </c>
      <c r="D11" s="1"/>
      <c r="E11" s="1"/>
      <c r="F11" s="1"/>
    </row>
    <row r="12" spans="1:10">
      <c r="A12" s="120" t="s">
        <v>13</v>
      </c>
      <c r="B12" s="120"/>
      <c r="C12" s="120"/>
      <c r="D12" s="39">
        <f>D5</f>
        <v>56216773.840000004</v>
      </c>
      <c r="E12" s="1"/>
      <c r="F12" s="1" t="s">
        <v>10</v>
      </c>
    </row>
    <row r="13" spans="1:10" s="25" customFormat="1">
      <c r="A13" s="121" t="s">
        <v>14</v>
      </c>
      <c r="B13" s="122"/>
      <c r="C13" s="122"/>
      <c r="D13" s="40">
        <f>D12</f>
        <v>56216773.840000004</v>
      </c>
      <c r="E13" s="22"/>
      <c r="F13" s="22"/>
    </row>
    <row r="14" spans="1:10">
      <c r="A14" s="1" t="s">
        <v>57</v>
      </c>
      <c r="B14" s="1"/>
      <c r="C14" s="101">
        <v>616037.22</v>
      </c>
      <c r="D14" s="81"/>
      <c r="E14" s="48"/>
      <c r="F14" s="1"/>
      <c r="J14" s="3"/>
    </row>
    <row r="15" spans="1:10">
      <c r="A15" s="1" t="s">
        <v>56</v>
      </c>
      <c r="B15" s="1"/>
      <c r="C15" s="79" t="s">
        <v>10</v>
      </c>
      <c r="D15" s="47"/>
      <c r="E15" s="48"/>
      <c r="F15" s="1"/>
      <c r="J15" s="3"/>
    </row>
    <row r="16" spans="1:10" s="85" customFormat="1">
      <c r="A16" s="70" t="s">
        <v>127</v>
      </c>
      <c r="B16" s="70"/>
      <c r="C16" s="79" t="s">
        <v>10</v>
      </c>
      <c r="D16" s="81" t="s">
        <v>10</v>
      </c>
      <c r="E16" s="81"/>
      <c r="F16" s="70"/>
      <c r="J16" s="94"/>
    </row>
    <row r="17" spans="1:10">
      <c r="A17" s="1" t="s">
        <v>58</v>
      </c>
      <c r="B17" s="1"/>
      <c r="C17" s="79"/>
      <c r="D17" s="47"/>
      <c r="E17" s="1"/>
      <c r="F17" s="1"/>
      <c r="J17" s="3"/>
    </row>
    <row r="18" spans="1:10">
      <c r="A18" s="1" t="s">
        <v>59</v>
      </c>
      <c r="B18" s="1"/>
      <c r="C18" s="79" t="s">
        <v>10</v>
      </c>
      <c r="D18" s="81" t="s">
        <v>10</v>
      </c>
      <c r="E18" s="1"/>
      <c r="F18" s="1"/>
      <c r="J18" s="3"/>
    </row>
    <row r="19" spans="1:10">
      <c r="A19" s="1" t="s">
        <v>8</v>
      </c>
      <c r="B19" s="1"/>
      <c r="C19" s="79"/>
      <c r="D19" s="72"/>
      <c r="E19" s="1"/>
      <c r="F19" s="1"/>
      <c r="J19" s="4"/>
    </row>
    <row r="20" spans="1:10">
      <c r="A20" s="1" t="s">
        <v>20</v>
      </c>
      <c r="B20" s="1"/>
      <c r="C20" s="79">
        <v>15000</v>
      </c>
      <c r="D20" s="47"/>
      <c r="E20" s="48"/>
      <c r="F20" s="1"/>
      <c r="J20" s="3"/>
    </row>
    <row r="21" spans="1:10">
      <c r="A21" s="1" t="s">
        <v>85</v>
      </c>
      <c r="B21" s="1"/>
      <c r="C21" s="79" t="s">
        <v>10</v>
      </c>
      <c r="D21" s="47"/>
      <c r="E21" s="48"/>
      <c r="F21" s="1"/>
      <c r="J21" s="3"/>
    </row>
    <row r="22" spans="1:10">
      <c r="A22" s="1" t="s">
        <v>21</v>
      </c>
      <c r="B22" s="1"/>
      <c r="C22" s="79">
        <v>20000</v>
      </c>
      <c r="D22" s="45"/>
      <c r="E22" s="1"/>
      <c r="F22" s="1"/>
      <c r="J22" s="3"/>
    </row>
    <row r="23" spans="1:10">
      <c r="A23" s="1" t="s">
        <v>31</v>
      </c>
      <c r="B23" s="1"/>
      <c r="C23" s="78"/>
      <c r="D23" s="72"/>
      <c r="E23" s="48"/>
      <c r="F23" s="1"/>
      <c r="J23" s="3"/>
    </row>
    <row r="24" spans="1:10">
      <c r="A24" s="1" t="s">
        <v>113</v>
      </c>
      <c r="B24" s="1"/>
      <c r="C24" s="79">
        <v>800000</v>
      </c>
      <c r="D24" s="83" t="s">
        <v>116</v>
      </c>
      <c r="E24" s="48"/>
      <c r="F24" s="1"/>
      <c r="J24" s="3"/>
    </row>
    <row r="25" spans="1:10">
      <c r="A25" s="1" t="s">
        <v>112</v>
      </c>
      <c r="B25" s="1"/>
      <c r="C25" s="79">
        <v>450000</v>
      </c>
      <c r="D25" s="83" t="s">
        <v>116</v>
      </c>
      <c r="E25" s="48"/>
      <c r="F25" s="1"/>
      <c r="J25" s="3"/>
    </row>
    <row r="26" spans="1:10">
      <c r="A26" s="1" t="s">
        <v>7</v>
      </c>
      <c r="B26" s="1"/>
      <c r="C26" s="79">
        <v>875818.11</v>
      </c>
      <c r="D26" s="1"/>
      <c r="E26" s="1"/>
      <c r="F26" s="1"/>
      <c r="J26" s="4"/>
    </row>
    <row r="27" spans="1:10">
      <c r="A27" s="1" t="s">
        <v>125</v>
      </c>
      <c r="B27" s="1"/>
      <c r="C27" s="79" t="s">
        <v>10</v>
      </c>
      <c r="D27" s="1"/>
      <c r="E27" s="1"/>
      <c r="F27" s="1"/>
      <c r="J27" s="4"/>
    </row>
    <row r="28" spans="1:10">
      <c r="A28" s="1" t="s">
        <v>39</v>
      </c>
      <c r="B28" s="1"/>
      <c r="C28" s="79" t="s">
        <v>10</v>
      </c>
      <c r="D28" s="1"/>
      <c r="E28" s="1"/>
      <c r="F28" s="1"/>
      <c r="J28" s="4"/>
    </row>
    <row r="29" spans="1:10">
      <c r="A29" s="1" t="s">
        <v>105</v>
      </c>
      <c r="B29" s="1"/>
      <c r="C29" s="79"/>
      <c r="D29" s="83"/>
      <c r="E29" s="1"/>
      <c r="F29" s="1"/>
      <c r="J29" s="4"/>
    </row>
    <row r="30" spans="1:10">
      <c r="A30" s="1" t="s">
        <v>97</v>
      </c>
      <c r="B30" s="1"/>
      <c r="C30" s="79">
        <v>750000</v>
      </c>
      <c r="D30" s="81"/>
      <c r="E30" s="48"/>
      <c r="F30" s="1"/>
      <c r="J30" s="3"/>
    </row>
    <row r="31" spans="1:10">
      <c r="A31" s="1" t="s">
        <v>51</v>
      </c>
      <c r="B31" s="1"/>
      <c r="C31" s="79">
        <v>100000</v>
      </c>
      <c r="D31" s="81" t="s">
        <v>115</v>
      </c>
      <c r="E31" s="48"/>
      <c r="F31" s="1"/>
      <c r="J31" s="3"/>
    </row>
    <row r="32" spans="1:10">
      <c r="A32" s="1" t="s">
        <v>91</v>
      </c>
      <c r="B32" s="1"/>
      <c r="C32" s="79">
        <v>211450</v>
      </c>
      <c r="D32" s="81" t="s">
        <v>115</v>
      </c>
      <c r="E32" s="48"/>
      <c r="F32" s="1"/>
      <c r="J32" s="3"/>
    </row>
    <row r="33" spans="1:10">
      <c r="A33" s="1" t="s">
        <v>90</v>
      </c>
      <c r="B33" s="1"/>
      <c r="C33" s="79">
        <v>175000</v>
      </c>
      <c r="D33" s="81" t="s">
        <v>115</v>
      </c>
      <c r="E33" s="48"/>
      <c r="F33" s="1"/>
      <c r="J33" s="3"/>
    </row>
    <row r="34" spans="1:10">
      <c r="A34" s="1" t="s">
        <v>114</v>
      </c>
      <c r="B34" s="1"/>
      <c r="C34" s="79">
        <v>63000</v>
      </c>
      <c r="D34" s="81" t="s">
        <v>115</v>
      </c>
      <c r="E34" s="48"/>
      <c r="F34" s="1"/>
      <c r="J34" s="3"/>
    </row>
    <row r="35" spans="1:10">
      <c r="A35" s="1" t="s">
        <v>87</v>
      </c>
      <c r="B35" s="1"/>
      <c r="C35" s="79">
        <v>70000</v>
      </c>
      <c r="D35" s="81" t="s">
        <v>111</v>
      </c>
      <c r="E35" s="48"/>
      <c r="F35" s="1"/>
      <c r="J35" s="3"/>
    </row>
    <row r="36" spans="1:10">
      <c r="A36" s="1" t="s">
        <v>88</v>
      </c>
      <c r="B36" s="1"/>
      <c r="C36" s="79">
        <v>100000</v>
      </c>
      <c r="D36" s="47"/>
      <c r="E36" s="48"/>
      <c r="F36" s="1"/>
      <c r="J36" s="3"/>
    </row>
    <row r="37" spans="1:10">
      <c r="A37" s="1" t="s">
        <v>89</v>
      </c>
      <c r="B37" s="1"/>
      <c r="C37" s="79">
        <v>85000</v>
      </c>
      <c r="D37" s="81" t="s">
        <v>120</v>
      </c>
      <c r="E37" s="48"/>
      <c r="F37" s="1"/>
      <c r="J37" s="3"/>
    </row>
    <row r="38" spans="1:10">
      <c r="A38" s="1" t="s">
        <v>60</v>
      </c>
      <c r="B38" s="1"/>
      <c r="C38" s="79" t="s">
        <v>10</v>
      </c>
      <c r="D38" s="1" t="s">
        <v>61</v>
      </c>
      <c r="F38" s="1"/>
      <c r="J38" s="4"/>
    </row>
    <row r="39" spans="1:10">
      <c r="A39" s="1" t="s">
        <v>60</v>
      </c>
      <c r="B39" s="1"/>
      <c r="C39" s="78" t="s">
        <v>10</v>
      </c>
      <c r="D39" s="1" t="s">
        <v>62</v>
      </c>
      <c r="F39" s="1"/>
      <c r="J39" s="4"/>
    </row>
    <row r="40" spans="1:10">
      <c r="A40" s="1" t="s">
        <v>60</v>
      </c>
      <c r="B40" s="1"/>
      <c r="C40" s="79"/>
      <c r="D40" s="1" t="s">
        <v>65</v>
      </c>
      <c r="E40" s="1"/>
      <c r="I40" s="4"/>
    </row>
    <row r="41" spans="1:10">
      <c r="A41" s="1" t="s">
        <v>60</v>
      </c>
      <c r="B41" s="1"/>
      <c r="C41" s="79" t="s">
        <v>10</v>
      </c>
      <c r="D41" s="1" t="s">
        <v>63</v>
      </c>
      <c r="E41" s="1"/>
      <c r="I41" s="4"/>
    </row>
    <row r="42" spans="1:10">
      <c r="A42" s="1" t="s">
        <v>60</v>
      </c>
      <c r="B42" s="1"/>
      <c r="C42" s="78" t="s">
        <v>10</v>
      </c>
      <c r="D42" s="1" t="s">
        <v>64</v>
      </c>
      <c r="F42" s="1"/>
      <c r="J42" s="4"/>
    </row>
    <row r="43" spans="1:10">
      <c r="A43" s="1" t="s">
        <v>60</v>
      </c>
      <c r="B43" s="1"/>
      <c r="C43" s="79"/>
      <c r="D43" s="1" t="s">
        <v>66</v>
      </c>
      <c r="E43" s="1"/>
      <c r="I43" s="4"/>
    </row>
    <row r="44" spans="1:10">
      <c r="A44" s="1" t="s">
        <v>60</v>
      </c>
      <c r="B44" s="1"/>
      <c r="C44" s="79">
        <v>153529.29</v>
      </c>
      <c r="D44" s="70" t="s">
        <v>82</v>
      </c>
      <c r="E44" s="1"/>
      <c r="F44" s="1"/>
      <c r="J44" s="4"/>
    </row>
    <row r="45" spans="1:10">
      <c r="A45" s="1" t="s">
        <v>60</v>
      </c>
      <c r="B45" s="1"/>
      <c r="C45" s="79" t="s">
        <v>10</v>
      </c>
      <c r="D45" s="70" t="s">
        <v>80</v>
      </c>
      <c r="E45" s="1"/>
      <c r="F45" s="1"/>
      <c r="J45" s="4"/>
    </row>
    <row r="46" spans="1:10">
      <c r="A46" s="1" t="s">
        <v>60</v>
      </c>
      <c r="B46" s="1"/>
      <c r="C46" s="79" t="s">
        <v>10</v>
      </c>
      <c r="D46" s="70" t="s">
        <v>78</v>
      </c>
      <c r="E46" s="1"/>
      <c r="F46" s="1"/>
      <c r="J46" s="4"/>
    </row>
    <row r="47" spans="1:10">
      <c r="A47" s="1" t="s">
        <v>60</v>
      </c>
      <c r="B47" s="1"/>
      <c r="C47" s="79"/>
      <c r="D47" s="70" t="s">
        <v>81</v>
      </c>
      <c r="E47" s="1"/>
      <c r="F47" s="1"/>
      <c r="J47" s="4"/>
    </row>
    <row r="48" spans="1:10">
      <c r="A48" s="1" t="s">
        <v>67</v>
      </c>
      <c r="B48" s="1"/>
      <c r="C48" s="102" t="s">
        <v>10</v>
      </c>
      <c r="D48" s="70" t="s">
        <v>68</v>
      </c>
      <c r="E48" s="1"/>
      <c r="F48" s="1"/>
      <c r="J48" s="4"/>
    </row>
    <row r="49" spans="1:10">
      <c r="A49" s="1" t="s">
        <v>67</v>
      </c>
      <c r="B49" s="1"/>
      <c r="C49" s="78" t="s">
        <v>10</v>
      </c>
      <c r="D49" s="70" t="s">
        <v>79</v>
      </c>
      <c r="E49" s="1"/>
      <c r="F49" s="1"/>
      <c r="J49" s="4"/>
    </row>
    <row r="50" spans="1:10">
      <c r="A50" s="1" t="s">
        <v>67</v>
      </c>
      <c r="B50" s="1"/>
      <c r="C50" s="79" t="s">
        <v>10</v>
      </c>
      <c r="D50" s="70" t="s">
        <v>69</v>
      </c>
      <c r="E50" s="1"/>
      <c r="F50" s="1"/>
      <c r="J50" s="4"/>
    </row>
    <row r="51" spans="1:10">
      <c r="A51" s="1" t="s">
        <v>67</v>
      </c>
      <c r="B51" s="1"/>
      <c r="C51" s="78"/>
      <c r="D51" s="70" t="s">
        <v>86</v>
      </c>
      <c r="E51" s="1"/>
      <c r="F51" s="1"/>
      <c r="J51" s="4"/>
    </row>
    <row r="52" spans="1:10">
      <c r="A52" s="1" t="s">
        <v>67</v>
      </c>
      <c r="B52" s="1"/>
      <c r="C52" s="78"/>
      <c r="D52" s="70" t="s">
        <v>99</v>
      </c>
      <c r="E52" s="1"/>
      <c r="F52" s="1"/>
      <c r="J52" s="4"/>
    </row>
    <row r="53" spans="1:10">
      <c r="A53" s="1" t="s">
        <v>67</v>
      </c>
      <c r="B53" s="1"/>
      <c r="C53" s="78"/>
      <c r="D53" s="70" t="s">
        <v>70</v>
      </c>
      <c r="E53" s="1"/>
      <c r="F53" s="1"/>
      <c r="J53" s="4"/>
    </row>
    <row r="54" spans="1:10">
      <c r="A54" s="1" t="s">
        <v>67</v>
      </c>
      <c r="B54" s="1"/>
      <c r="C54" s="79" t="s">
        <v>10</v>
      </c>
      <c r="D54" s="70" t="s">
        <v>71</v>
      </c>
      <c r="E54" s="1"/>
      <c r="F54" s="1"/>
      <c r="J54" s="4"/>
    </row>
    <row r="55" spans="1:10">
      <c r="A55" s="1" t="s">
        <v>67</v>
      </c>
      <c r="B55" s="1"/>
      <c r="C55" s="79"/>
      <c r="D55" s="70" t="s">
        <v>72</v>
      </c>
      <c r="E55" s="1"/>
      <c r="F55" s="1"/>
      <c r="J55" s="4"/>
    </row>
    <row r="56" spans="1:10">
      <c r="A56" s="1" t="s">
        <v>67</v>
      </c>
      <c r="B56" s="1"/>
      <c r="C56" s="79"/>
      <c r="D56" s="70" t="s">
        <v>73</v>
      </c>
      <c r="E56" s="1"/>
      <c r="F56" s="1"/>
      <c r="J56" s="4"/>
    </row>
    <row r="57" spans="1:10">
      <c r="A57" s="1" t="s">
        <v>67</v>
      </c>
      <c r="B57" s="1"/>
      <c r="C57" s="79"/>
      <c r="D57" s="70" t="s">
        <v>74</v>
      </c>
      <c r="E57" s="1"/>
      <c r="F57" s="1"/>
      <c r="J57" s="4"/>
    </row>
    <row r="58" spans="1:10">
      <c r="A58" s="1" t="s">
        <v>55</v>
      </c>
      <c r="B58" s="1"/>
      <c r="C58" s="78">
        <v>1364.25</v>
      </c>
      <c r="D58" s="70" t="s">
        <v>126</v>
      </c>
      <c r="E58" s="1"/>
      <c r="F58" s="1"/>
      <c r="J58" s="4"/>
    </row>
    <row r="59" spans="1:10">
      <c r="A59" s="1" t="s">
        <v>75</v>
      </c>
      <c r="B59" s="1"/>
      <c r="C59" s="78" t="s">
        <v>10</v>
      </c>
      <c r="D59" s="70" t="s">
        <v>76</v>
      </c>
      <c r="E59" s="1"/>
      <c r="F59" s="1"/>
      <c r="J59" s="4"/>
    </row>
    <row r="60" spans="1:10">
      <c r="A60" s="1" t="s">
        <v>96</v>
      </c>
      <c r="B60" s="1"/>
      <c r="C60" s="79" t="s">
        <v>10</v>
      </c>
      <c r="D60" s="70" t="s">
        <v>95</v>
      </c>
      <c r="E60" s="1"/>
      <c r="F60" s="1"/>
      <c r="J60" s="4"/>
    </row>
    <row r="61" spans="1:10">
      <c r="A61" s="1" t="s">
        <v>77</v>
      </c>
      <c r="B61" s="1"/>
      <c r="C61" s="79"/>
      <c r="D61" s="70"/>
      <c r="E61" s="1"/>
      <c r="F61" s="1"/>
      <c r="J61" s="4"/>
    </row>
    <row r="62" spans="1:10">
      <c r="A62" s="1" t="s">
        <v>9</v>
      </c>
      <c r="B62" s="1" t="s">
        <v>10</v>
      </c>
      <c r="C62" s="79">
        <v>63077.4</v>
      </c>
      <c r="D62" s="84" t="s">
        <v>10</v>
      </c>
      <c r="E62" s="1"/>
      <c r="F62" s="1"/>
      <c r="J62" s="4"/>
    </row>
    <row r="63" spans="1:10">
      <c r="A63" s="55" t="s">
        <v>27</v>
      </c>
      <c r="B63" s="1"/>
      <c r="C63" s="79">
        <v>9327417.5999999996</v>
      </c>
      <c r="D63" s="50"/>
      <c r="E63" s="1"/>
      <c r="F63" s="1"/>
      <c r="J63" s="4"/>
    </row>
    <row r="64" spans="1:10">
      <c r="A64" s="55" t="s">
        <v>106</v>
      </c>
      <c r="B64" s="1"/>
      <c r="C64" s="79">
        <v>148515.16</v>
      </c>
      <c r="D64" s="50"/>
      <c r="E64" s="1"/>
      <c r="F64" s="1"/>
      <c r="J64" s="4"/>
    </row>
    <row r="65" spans="1:10" s="85" customFormat="1">
      <c r="A65" s="83" t="s">
        <v>100</v>
      </c>
      <c r="B65" s="70"/>
      <c r="C65" s="79"/>
      <c r="D65" s="84" t="s">
        <v>121</v>
      </c>
      <c r="E65" s="70"/>
      <c r="F65" s="70"/>
      <c r="J65" s="86"/>
    </row>
    <row r="66" spans="1:10" s="85" customFormat="1">
      <c r="A66" s="83" t="s">
        <v>101</v>
      </c>
      <c r="B66" s="70"/>
      <c r="C66" s="79"/>
      <c r="D66" s="84" t="s">
        <v>104</v>
      </c>
      <c r="E66" s="70"/>
      <c r="F66" s="70"/>
      <c r="J66" s="86"/>
    </row>
    <row r="67" spans="1:10" s="85" customFormat="1">
      <c r="A67" s="83" t="s">
        <v>102</v>
      </c>
      <c r="B67" s="70"/>
      <c r="C67" s="79"/>
      <c r="D67" s="84"/>
      <c r="E67" s="70"/>
      <c r="F67" s="70"/>
      <c r="J67" s="86"/>
    </row>
    <row r="68" spans="1:10">
      <c r="A68" s="55" t="s">
        <v>35</v>
      </c>
      <c r="B68" s="1"/>
      <c r="C68" s="79" t="s">
        <v>10</v>
      </c>
      <c r="D68" s="84"/>
      <c r="E68" s="1"/>
      <c r="F68" s="1"/>
      <c r="J68" s="4"/>
    </row>
    <row r="69" spans="1:10">
      <c r="A69" s="55" t="s">
        <v>124</v>
      </c>
      <c r="B69" s="1"/>
      <c r="C69" s="79">
        <v>56225.25</v>
      </c>
      <c r="D69" s="84" t="s">
        <v>138</v>
      </c>
      <c r="E69" s="1"/>
      <c r="F69" s="1"/>
      <c r="J69" s="4"/>
    </row>
    <row r="70" spans="1:10">
      <c r="A70" s="55" t="s">
        <v>47</v>
      </c>
      <c r="B70" s="1"/>
      <c r="C70" s="78"/>
      <c r="D70" s="50"/>
      <c r="E70" s="1"/>
      <c r="F70" s="1"/>
      <c r="J70" s="4"/>
    </row>
    <row r="71" spans="1:10">
      <c r="A71" s="55" t="s">
        <v>103</v>
      </c>
      <c r="C71" s="79"/>
      <c r="D71" s="1"/>
    </row>
    <row r="72" spans="1:10">
      <c r="A72" s="1"/>
      <c r="B72" s="123" t="s">
        <v>1</v>
      </c>
      <c r="C72" s="123"/>
      <c r="D72" s="7">
        <f>SUM(C14:C71)</f>
        <v>14081434.280000001</v>
      </c>
      <c r="E72" s="6"/>
      <c r="F72" s="6"/>
    </row>
    <row r="73" spans="1:10" s="29" customFormat="1" ht="12">
      <c r="A73" s="117" t="s">
        <v>12</v>
      </c>
      <c r="B73" s="117"/>
      <c r="C73" s="117"/>
      <c r="D73" s="51"/>
      <c r="I73" s="30"/>
    </row>
    <row r="74" spans="1:10">
      <c r="A74" s="117"/>
      <c r="B74" s="117"/>
      <c r="C74" s="117"/>
      <c r="D74" s="80">
        <f>D72+D13</f>
        <v>70298208.120000005</v>
      </c>
      <c r="E74" s="1"/>
      <c r="I74" s="4"/>
    </row>
    <row r="75" spans="1:10" s="5" customFormat="1">
      <c r="A75" s="26"/>
      <c r="B75" s="26"/>
      <c r="C75" s="26"/>
      <c r="D75" s="27"/>
      <c r="E75" s="20"/>
      <c r="I75" s="28"/>
    </row>
    <row r="76" spans="1:10" ht="14.7" customHeight="1">
      <c r="A76" s="1"/>
      <c r="B76" s="118" t="s">
        <v>2</v>
      </c>
      <c r="C76" s="119"/>
      <c r="D76" s="42">
        <f>C77+SUM(C102,C103,C104,C105,C106,C107,C108,C109,C110,C111,C113,C114,C115,C116,C117,C118,C119,C120,C121,C122)</f>
        <v>11316322.23</v>
      </c>
      <c r="E76" s="1"/>
      <c r="I76" s="2"/>
    </row>
    <row r="77" spans="1:10">
      <c r="A77" s="9" t="s">
        <v>15</v>
      </c>
      <c r="B77" s="10"/>
      <c r="C77" s="100">
        <v>5787807.5999999996</v>
      </c>
      <c r="D77" s="1"/>
      <c r="E77" s="1"/>
    </row>
    <row r="78" spans="1:10">
      <c r="A78" s="11" t="s">
        <v>3</v>
      </c>
      <c r="B78" s="103">
        <v>1164927.71</v>
      </c>
      <c r="C78" s="20" t="s">
        <v>98</v>
      </c>
      <c r="D78" s="110"/>
      <c r="E78" s="110"/>
    </row>
    <row r="79" spans="1:10">
      <c r="A79" s="11"/>
      <c r="B79" s="46"/>
      <c r="C79" s="20"/>
      <c r="D79" s="1"/>
      <c r="E79" s="1"/>
    </row>
    <row r="80" spans="1:10">
      <c r="A80" s="74" t="s">
        <v>41</v>
      </c>
      <c r="B80" s="104">
        <v>593064.16</v>
      </c>
      <c r="C80" s="76" t="s">
        <v>137</v>
      </c>
      <c r="D80" s="1"/>
      <c r="E80" s="1"/>
    </row>
    <row r="81" spans="1:8">
      <c r="A81" s="74"/>
      <c r="B81" s="104">
        <v>922507.53</v>
      </c>
      <c r="C81" s="20" t="s">
        <v>132</v>
      </c>
      <c r="D81" s="1"/>
      <c r="E81" s="1"/>
    </row>
    <row r="82" spans="1:8">
      <c r="A82" s="74"/>
      <c r="B82" s="75" t="s">
        <v>10</v>
      </c>
      <c r="C82" s="20" t="s">
        <v>10</v>
      </c>
      <c r="D82" s="95"/>
      <c r="E82" s="1"/>
    </row>
    <row r="83" spans="1:8">
      <c r="A83" s="74" t="s">
        <v>42</v>
      </c>
      <c r="B83" s="104">
        <v>1186128.33</v>
      </c>
      <c r="C83" s="76" t="s">
        <v>128</v>
      </c>
      <c r="D83" s="1"/>
      <c r="E83" s="77"/>
      <c r="H83" t="s">
        <v>10</v>
      </c>
    </row>
    <row r="84" spans="1:8">
      <c r="B84" s="46"/>
      <c r="D84" s="1"/>
      <c r="E84" s="1"/>
    </row>
    <row r="85" spans="1:8">
      <c r="A85" s="74" t="s">
        <v>4</v>
      </c>
      <c r="B85" s="75" t="s">
        <v>10</v>
      </c>
      <c r="C85" s="76" t="s">
        <v>36</v>
      </c>
      <c r="E85" t="s">
        <v>10</v>
      </c>
      <c r="F85" t="s">
        <v>10</v>
      </c>
    </row>
    <row r="86" spans="1:8">
      <c r="B86" s="104">
        <v>1186128.33</v>
      </c>
      <c r="C86" s="76" t="s">
        <v>128</v>
      </c>
    </row>
    <row r="87" spans="1:8">
      <c r="B87" s="105">
        <v>353623.45</v>
      </c>
      <c r="C87" s="20" t="s">
        <v>92</v>
      </c>
      <c r="E87" s="1"/>
    </row>
    <row r="88" spans="1:8">
      <c r="A88" s="74"/>
      <c r="B88" s="46"/>
      <c r="C88" s="20" t="s">
        <v>122</v>
      </c>
      <c r="E88" s="1"/>
    </row>
    <row r="89" spans="1:8">
      <c r="A89" s="11"/>
      <c r="B89" s="105">
        <v>547816.43000000005</v>
      </c>
      <c r="C89" s="20" t="s">
        <v>109</v>
      </c>
      <c r="E89" s="1"/>
    </row>
    <row r="90" spans="1:8">
      <c r="A90" s="11"/>
      <c r="B90" s="105">
        <v>19860.810000000001</v>
      </c>
      <c r="C90" s="20" t="s">
        <v>129</v>
      </c>
      <c r="E90" s="1"/>
    </row>
    <row r="91" spans="1:8">
      <c r="A91" s="11"/>
      <c r="B91" s="105">
        <v>5796.16</v>
      </c>
      <c r="C91" s="20" t="s">
        <v>130</v>
      </c>
      <c r="E91" s="1"/>
    </row>
    <row r="92" spans="1:8">
      <c r="A92" s="11"/>
      <c r="B92" s="105">
        <v>163220532.63999999</v>
      </c>
      <c r="C92" s="20" t="s">
        <v>93</v>
      </c>
      <c r="D92" s="1"/>
      <c r="E92" s="1"/>
    </row>
    <row r="93" spans="1:8">
      <c r="A93" s="56" t="s">
        <v>84</v>
      </c>
      <c r="B93" s="60" t="s">
        <v>10</v>
      </c>
      <c r="C93" s="20" t="s">
        <v>10</v>
      </c>
      <c r="D93" s="58"/>
      <c r="E93" s="58"/>
    </row>
    <row r="94" spans="1:8">
      <c r="A94" s="56" t="s">
        <v>83</v>
      </c>
      <c r="B94" s="60" t="s">
        <v>10</v>
      </c>
      <c r="C94" s="57"/>
      <c r="D94" s="58"/>
      <c r="E94" s="58"/>
    </row>
    <row r="95" spans="1:8">
      <c r="A95" s="56" t="s">
        <v>117</v>
      </c>
      <c r="B95" s="60">
        <v>28980.799999999999</v>
      </c>
      <c r="C95" s="20"/>
      <c r="D95" s="58"/>
      <c r="E95" s="58"/>
    </row>
    <row r="96" spans="1:8">
      <c r="A96" s="56" t="s">
        <v>118</v>
      </c>
      <c r="B96" s="60">
        <v>99304.07</v>
      </c>
      <c r="C96" s="20"/>
      <c r="D96" s="58"/>
      <c r="E96" s="58"/>
    </row>
    <row r="97" spans="1:8">
      <c r="A97" s="59" t="s">
        <v>11</v>
      </c>
      <c r="C97" s="61"/>
      <c r="D97" s="58"/>
      <c r="E97" s="58"/>
    </row>
    <row r="98" spans="1:8">
      <c r="A98" s="56" t="s">
        <v>26</v>
      </c>
      <c r="B98" s="60" t="s">
        <v>10</v>
      </c>
      <c r="C98" s="61" t="s">
        <v>10</v>
      </c>
      <c r="D98" s="58"/>
      <c r="E98" s="58"/>
    </row>
    <row r="99" spans="1:8">
      <c r="A99" s="62" t="s">
        <v>29</v>
      </c>
      <c r="B99" s="106">
        <v>62266.7</v>
      </c>
      <c r="C99" s="63"/>
      <c r="D99" s="64"/>
      <c r="E99" s="64"/>
    </row>
    <row r="100" spans="1:8" ht="12.75" customHeight="1">
      <c r="A100" s="56" t="s">
        <v>37</v>
      </c>
      <c r="B100" s="60" t="s">
        <v>10</v>
      </c>
      <c r="C100" s="61"/>
      <c r="D100" s="58"/>
      <c r="E100" s="58"/>
    </row>
    <row r="101" spans="1:8" ht="10.5" customHeight="1">
      <c r="A101" s="56" t="s">
        <v>32</v>
      </c>
      <c r="B101" s="60"/>
      <c r="C101" s="61"/>
      <c r="D101" s="58"/>
      <c r="E101" s="58"/>
    </row>
    <row r="102" spans="1:8">
      <c r="A102" s="14" t="s">
        <v>119</v>
      </c>
      <c r="B102" s="12"/>
      <c r="C102" s="91"/>
      <c r="D102" s="1" t="s">
        <v>131</v>
      </c>
      <c r="E102" s="1"/>
    </row>
    <row r="103" spans="1:8">
      <c r="A103" s="14"/>
      <c r="B103" s="73"/>
      <c r="C103" s="91"/>
      <c r="E103" s="1"/>
    </row>
    <row r="104" spans="1:8" ht="11.7" customHeight="1">
      <c r="A104" s="12" t="s">
        <v>16</v>
      </c>
      <c r="B104" s="13"/>
      <c r="C104" s="107">
        <v>968444.57</v>
      </c>
      <c r="D104" s="1" t="s">
        <v>46</v>
      </c>
      <c r="E104" s="1"/>
    </row>
    <row r="105" spans="1:8" ht="11.7" customHeight="1">
      <c r="A105" s="12" t="s">
        <v>43</v>
      </c>
      <c r="B105" s="13"/>
      <c r="C105" s="108">
        <v>160070.06</v>
      </c>
      <c r="D105" s="89" t="s">
        <v>134</v>
      </c>
    </row>
    <row r="106" spans="1:8" ht="11.25" customHeight="1">
      <c r="A106" s="12" t="s">
        <v>5</v>
      </c>
      <c r="B106" s="13"/>
      <c r="C106" s="108">
        <v>2850000</v>
      </c>
      <c r="D106" s="70"/>
    </row>
    <row r="107" spans="1:8" ht="11.25" customHeight="1">
      <c r="A107" s="12" t="s">
        <v>49</v>
      </c>
      <c r="B107" s="13"/>
      <c r="C107" s="91" t="s">
        <v>10</v>
      </c>
      <c r="D107" s="70" t="s">
        <v>10</v>
      </c>
    </row>
    <row r="108" spans="1:8" ht="11.25" customHeight="1">
      <c r="A108" s="12" t="s">
        <v>44</v>
      </c>
      <c r="B108" s="13"/>
      <c r="C108" s="91" t="s">
        <v>10</v>
      </c>
      <c r="D108" s="70"/>
      <c r="H108" s="93"/>
    </row>
    <row r="109" spans="1:8" ht="10.5" customHeight="1">
      <c r="A109" s="12" t="s">
        <v>34</v>
      </c>
      <c r="B109" s="13"/>
      <c r="C109" s="91"/>
      <c r="D109" s="45"/>
    </row>
    <row r="110" spans="1:8" ht="10.5" customHeight="1">
      <c r="A110" s="14" t="s">
        <v>6</v>
      </c>
      <c r="B110" s="13"/>
      <c r="C110" s="108">
        <v>1550000</v>
      </c>
      <c r="D110" s="1"/>
      <c r="E110" s="1"/>
      <c r="F110" s="67"/>
    </row>
    <row r="111" spans="1:8" ht="10.95" customHeight="1">
      <c r="A111" s="14" t="s">
        <v>133</v>
      </c>
      <c r="B111" s="15"/>
      <c r="C111" s="96" t="s">
        <v>10</v>
      </c>
      <c r="D111" s="1" t="s">
        <v>10</v>
      </c>
      <c r="E111" s="68"/>
    </row>
    <row r="112" spans="1:8" ht="10.95" customHeight="1">
      <c r="A112" s="14" t="s">
        <v>136</v>
      </c>
      <c r="B112" s="15"/>
      <c r="C112" s="109" t="s">
        <v>10</v>
      </c>
      <c r="D112" s="1" t="s">
        <v>10</v>
      </c>
      <c r="E112" s="68"/>
    </row>
    <row r="113" spans="1:5" ht="10.95" customHeight="1">
      <c r="A113" s="14" t="s">
        <v>107</v>
      </c>
      <c r="B113" s="15"/>
      <c r="C113" s="91"/>
      <c r="D113" s="1"/>
      <c r="E113" s="68"/>
    </row>
    <row r="114" spans="1:5" ht="10.95" customHeight="1">
      <c r="A114" s="14" t="s">
        <v>28</v>
      </c>
      <c r="B114" s="15"/>
      <c r="C114" s="108" t="s">
        <v>10</v>
      </c>
      <c r="D114" s="20" t="s">
        <v>135</v>
      </c>
      <c r="E114" s="68"/>
    </row>
    <row r="115" spans="1:5" ht="10.95" customHeight="1">
      <c r="A115" s="14" t="s">
        <v>110</v>
      </c>
      <c r="B115" s="15"/>
      <c r="C115" s="91"/>
      <c r="D115" s="5"/>
      <c r="E115" s="68"/>
    </row>
    <row r="116" spans="1:5">
      <c r="A116" s="14" t="s">
        <v>25</v>
      </c>
      <c r="B116" s="15"/>
      <c r="C116" s="93" t="s">
        <v>10</v>
      </c>
      <c r="D116" s="20"/>
      <c r="E116" s="68"/>
    </row>
    <row r="117" spans="1:5">
      <c r="A117" s="14" t="s">
        <v>33</v>
      </c>
      <c r="B117" s="15"/>
      <c r="C117" s="91" t="s">
        <v>10</v>
      </c>
      <c r="D117" s="20"/>
      <c r="E117" s="41"/>
    </row>
    <row r="118" spans="1:5">
      <c r="A118" s="14" t="s">
        <v>38</v>
      </c>
      <c r="B118" s="15"/>
      <c r="C118" s="91"/>
      <c r="D118" s="69" t="s">
        <v>123</v>
      </c>
    </row>
    <row r="119" spans="1:5">
      <c r="A119" s="14" t="s">
        <v>40</v>
      </c>
      <c r="B119" s="15"/>
      <c r="C119" s="92"/>
    </row>
    <row r="120" spans="1:5">
      <c r="A120" s="14" t="s">
        <v>108</v>
      </c>
      <c r="B120" s="15"/>
      <c r="C120" s="92"/>
    </row>
    <row r="121" spans="1:5">
      <c r="A121" s="14" t="s">
        <v>45</v>
      </c>
      <c r="B121" s="15"/>
      <c r="C121" s="91"/>
    </row>
    <row r="122" spans="1:5">
      <c r="A122" s="14" t="s">
        <v>22</v>
      </c>
      <c r="B122" s="15"/>
      <c r="C122" s="108" t="s">
        <v>10</v>
      </c>
      <c r="D122" s="20"/>
      <c r="E122" s="8"/>
    </row>
    <row r="123" spans="1:5">
      <c r="A123" s="35" t="s">
        <v>24</v>
      </c>
      <c r="B123" s="35"/>
      <c r="C123" s="21"/>
      <c r="D123" s="90">
        <f>D74-D76</f>
        <v>58981885.890000001</v>
      </c>
    </row>
    <row r="124" spans="1:5">
      <c r="A124" s="32"/>
      <c r="B124" s="32"/>
      <c r="C124" s="33" t="s">
        <v>23</v>
      </c>
      <c r="D124" s="43">
        <f>D123+D4</f>
        <v>122981530.23</v>
      </c>
    </row>
    <row r="125" spans="1:5">
      <c r="A125" s="31"/>
      <c r="B125" s="8"/>
      <c r="C125" s="8"/>
      <c r="D125" s="34"/>
    </row>
    <row r="126" spans="1:5">
      <c r="B126" t="s">
        <v>10</v>
      </c>
    </row>
    <row r="131" spans="5:5">
      <c r="E131" t="s">
        <v>10</v>
      </c>
    </row>
  </sheetData>
  <mergeCells count="9">
    <mergeCell ref="D78:E78"/>
    <mergeCell ref="A9:B9"/>
    <mergeCell ref="A10:B10"/>
    <mergeCell ref="A11:B11"/>
    <mergeCell ref="A73:C74"/>
    <mergeCell ref="B76:C76"/>
    <mergeCell ref="A12:C12"/>
    <mergeCell ref="A13:C13"/>
    <mergeCell ref="B72:C72"/>
  </mergeCells>
  <pageMargins left="0.70866141732283472" right="0.70866141732283472" top="0.74803149606299213" bottom="0.74803149606299213" header="0.31496062992125984" footer="0.31496062992125984"/>
  <pageSetup paperSize="9" scale="9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baseType="lpstr" size="4">
      <vt:lpstr>Hoja1</vt:lpstr>
      <vt:lpstr>Hoja2</vt:lpstr>
      <vt:lpstr>Hoja3</vt:lpstr>
      <vt:lpstr>Hoja1!Área_de_impresión</vt:lpstr>
    </vt:vector>
  </TitlesOfParts>
  <Company>Ayuntamiento de Alcobendas</Company>
  <LinksUpToDate>false</LinksUpToDate>
  <SharedDoc>false</SharedDoc>
  <HyperlinksChanged>false</HyperlinksChanged>
  <AppVersion>16.0300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pid="2" fmtid="{D5CDD505-2E9C-101B-9397-08002B2CF9AE}" name="my_tag_name">
    <vt:lpwstr>MetaClean Sync </vt:lpwstr>
  </property>
</Properties>
</file>