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5744" windowHeight="9744"/>
  </bookViews>
  <sheets>
    <sheet name="DATOS" sheetId="1" r:id="rId1"/>
    <sheet name="Hoja3" sheetId="3" r:id="rId2"/>
    <sheet name="Hoja4" sheetId="4" r:id="rId3"/>
    <sheet name="Hoja5" sheetId="5" r:id="rId4"/>
  </sheet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E42" i="1"/>
  <c r="H37" i="1"/>
  <c r="H22" i="1" l="1"/>
  <c r="E12" i="1" l="1"/>
  <c r="F42" i="1" l="1"/>
  <c r="G27" i="1"/>
  <c r="G12" i="1"/>
  <c r="F27" i="1"/>
  <c r="F12" i="1"/>
  <c r="E27" i="1"/>
  <c r="F10" i="1" s="1"/>
  <c r="E40" i="1" l="1"/>
  <c r="F40" i="1"/>
  <c r="H27" i="1"/>
  <c r="H12" i="1"/>
  <c r="H29" i="1"/>
  <c r="H30" i="1"/>
  <c r="H31" i="1"/>
  <c r="H32" i="1"/>
  <c r="H33" i="1"/>
  <c r="H34" i="1"/>
  <c r="H35" i="1"/>
  <c r="H36" i="1"/>
  <c r="H28" i="1"/>
  <c r="H14" i="1"/>
  <c r="H15" i="1"/>
  <c r="H16" i="1"/>
  <c r="H17" i="1"/>
  <c r="H18" i="1"/>
  <c r="H19" i="1"/>
  <c r="H20" i="1"/>
  <c r="H21" i="1"/>
  <c r="H13" i="1"/>
  <c r="H10" i="1" l="1"/>
  <c r="G10" i="1"/>
  <c r="G40" i="1" s="1"/>
  <c r="E14" i="5"/>
  <c r="D38" i="1"/>
  <c r="D37" i="1"/>
  <c r="D36" i="1"/>
  <c r="D35" i="1"/>
  <c r="D34" i="1"/>
  <c r="D33" i="1"/>
  <c r="D32" i="1"/>
  <c r="D31" i="1"/>
  <c r="D30" i="1"/>
  <c r="D29" i="1"/>
  <c r="D28" i="1"/>
  <c r="C27" i="1"/>
  <c r="B27" i="1"/>
  <c r="D23" i="1"/>
  <c r="D22" i="1"/>
  <c r="D21" i="1"/>
  <c r="D20" i="1"/>
  <c r="D19" i="1"/>
  <c r="D18" i="1"/>
  <c r="D17" i="1"/>
  <c r="D16" i="1"/>
  <c r="D15" i="1"/>
  <c r="D14" i="1"/>
  <c r="D13" i="1"/>
  <c r="C12" i="1"/>
  <c r="B12" i="1"/>
  <c r="H40" i="1" l="1"/>
  <c r="D44" i="1"/>
  <c r="F44" i="1" l="1"/>
  <c r="G44" i="1"/>
  <c r="E44" i="1"/>
  <c r="H44" i="1" l="1"/>
</calcChain>
</file>

<file path=xl/sharedStrings.xml><?xml version="1.0" encoding="utf-8"?>
<sst xmlns="http://schemas.openxmlformats.org/spreadsheetml/2006/main" count="60" uniqueCount="56">
  <si>
    <t>Corporacion :</t>
  </si>
  <si>
    <t>Entidad :</t>
  </si>
  <si>
    <t>(importes en €)</t>
  </si>
  <si>
    <t>Concepto</t>
  </si>
  <si>
    <t xml:space="preserve"> Recaudacion/Pagos reales y estimados</t>
  </si>
  <si>
    <t>Previsiones Trimestre en curso</t>
  </si>
  <si>
    <t>Corriente</t>
  </si>
  <si>
    <t>Cerrados</t>
  </si>
  <si>
    <t>Cobros presupuestarios</t>
  </si>
  <si>
    <t xml:space="preserve">1. Impuestos directos  </t>
  </si>
  <si>
    <t xml:space="preserve">2. Impuestos indirectos 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</si>
  <si>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</si>
  <si>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</si>
  <si>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</si>
  <si>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</si>
  <si>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</si>
  <si>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</si>
  <si>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</si>
  <si>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</si>
  <si>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</si>
  <si>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</si>
  <si>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</si>
  <si>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</si>
  <si>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</si>
  <si>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>5. Fondo de contingencia y Otros imprevistos</t>
  </si>
  <si>
    <t xml:space="preserve">6. Inversiones reales </t>
  </si>
  <si>
    <t>Pagos no presupuestarios</t>
  </si>
  <si>
    <t>Pagos realizados pendientes de aplicación definitiva</t>
  </si>
  <si>
    <t>Prevision minimo de Tesoreria</t>
  </si>
  <si>
    <r>
      <t xml:space="preserve">Prevision Recaudación/Pagos en cada mes </t>
    </r>
    <r>
      <rPr>
        <b/>
        <vertAlign val="superscript"/>
        <sz val="11"/>
        <color indexed="10"/>
        <rFont val="Calibri"/>
        <family val="2"/>
        <charset val="1"/>
      </rPr>
      <t>(3)</t>
    </r>
  </si>
  <si>
    <r>
      <t>Prevision Recaud./Pagos en el trimestre</t>
    </r>
    <r>
      <rPr>
        <b/>
        <vertAlign val="superscript"/>
        <sz val="11"/>
        <color indexed="10"/>
        <rFont val="Calibri"/>
        <family val="2"/>
        <charset val="1"/>
      </rPr>
      <t xml:space="preserve"> (4)</t>
    </r>
  </si>
  <si>
    <r>
      <t xml:space="preserve">Total </t>
    </r>
    <r>
      <rPr>
        <vertAlign val="superscript"/>
        <sz val="11"/>
        <color indexed="8"/>
        <rFont val="Calibri"/>
        <family val="2"/>
        <charset val="1"/>
      </rPr>
      <t>(1)</t>
    </r>
  </si>
  <si>
    <t>MARZO</t>
  </si>
  <si>
    <t>ENERO</t>
  </si>
  <si>
    <t>FEBRERO</t>
  </si>
  <si>
    <t>Fondos (TEÓRICOS) al final del periodo</t>
  </si>
  <si>
    <t>AYUNTAMIENTO DE ALCOBENDAS</t>
  </si>
  <si>
    <t xml:space="preserve">AYUNTAMIENTO </t>
  </si>
  <si>
    <t>(incluye gastos de personal, pasivos financieros y pagos a H.P. y S.Soc)</t>
  </si>
  <si>
    <t>OBSERVACIONES:</t>
  </si>
  <si>
    <t xml:space="preserve">(1) En el concepto "Fondos líquidos al inicio del periodo" se refleja:
            - En la columna "Trimestre cerrado Recaudación/Pagos acumulados al final del trimestre vencido " el importe de los fondos líquidos existentes al comienzo del año.
           -  En las columnas de "Previsiones Trimestre en curso - Prevision Recaudación/Pagos en cada mes" el importe de los fondos líquidos previstos al comienzo de cada mes.
           - En la columna de "Previsión inicio PRÓXIMO TRIMESTRE", el importe de los fondos líquidos previstos para el inicio del siguiente trimestre.
</t>
  </si>
  <si>
    <r>
      <t xml:space="preserve">Fondos líquidos al inicio del </t>
    </r>
    <r>
      <rPr>
        <sz val="9"/>
        <rFont val="Calibri"/>
        <family val="2"/>
      </rPr>
      <t>periodo</t>
    </r>
    <r>
      <rPr>
        <vertAlign val="superscript"/>
        <sz val="9"/>
        <rFont val="Calibri"/>
        <family val="2"/>
      </rPr>
      <t xml:space="preserve"> (1)</t>
    </r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</si>
  <si>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</t>
  </si>
  <si>
    <t>(3) Los  importes de Recaudación/Pagos en las columnas "Previsiones Trimestre en curso - Prevision Recaudación/Pagos en cada mes" se corresponden con los importes de Recaudación/Pagos que se prevén realizar en el MES correspondiente.</t>
  </si>
  <si>
    <t xml:space="preserve">(4) Los Cobros/Pagos en la columna "Prevision Recaud/Pagos en el trimestre" se corresponden con el total de Recaudación/Pagos previsto realizar en el trimestre en curso </t>
  </si>
  <si>
    <t xml:space="preserve">El periodo medio estimado para el trimestre en curso se extiende hasta una previsión de 58 días naturales, por dos motivos: 1. El "efecto 31 de diciembre": esto es, la contabilización de facturas de final de 2013, recibidas en enero y febrero de </t>
  </si>
  <si>
    <t>/ excedente tesoreria</t>
  </si>
  <si>
    <t>Necesidad de endeudamiento/</t>
  </si>
  <si>
    <t>Presupuesto trimestral de Tesoreria -1ER. TRIMESTRE 2022-</t>
  </si>
  <si>
    <t>PERIODOS MEDIOS DE PAGO (PMP)</t>
  </si>
  <si>
    <t>SERIE AÑO: 2021</t>
  </si>
  <si>
    <r>
      <t xml:space="preserve"> ENTIDAD: </t>
    </r>
    <r>
      <rPr>
        <sz val="11"/>
        <rFont val="Calibri"/>
        <family val="2"/>
      </rPr>
      <t>AYUNTAMIENTO ALCOBENDAS</t>
    </r>
  </si>
  <si>
    <r>
      <t xml:space="preserve">PMP </t>
    </r>
    <r>
      <rPr>
        <b/>
        <sz val="11"/>
        <color indexed="8"/>
        <rFont val="Calibri"/>
        <family val="2"/>
      </rPr>
      <t xml:space="preserve">último </t>
    </r>
    <r>
      <rPr>
        <sz val="11"/>
        <color indexed="8"/>
        <rFont val="Calibri"/>
        <family val="2"/>
      </rPr>
      <t>dic.: 2021</t>
    </r>
  </si>
  <si>
    <r>
      <t>35,9</t>
    </r>
    <r>
      <rPr>
        <i/>
        <sz val="9"/>
        <color theme="1"/>
        <rFont val="Calibri"/>
        <family val="2"/>
        <scheme val="minor"/>
      </rPr>
      <t xml:space="preserve"> (provisional)</t>
    </r>
  </si>
  <si>
    <t>provisional</t>
  </si>
  <si>
    <r>
      <t xml:space="preserve">Trimestre cerrado Recaudación/Pagos acumulada al final del trimestre vencido </t>
    </r>
    <r>
      <rPr>
        <b/>
        <vertAlign val="superscript"/>
        <sz val="10"/>
        <color indexed="8"/>
        <rFont val="Calibri"/>
        <family val="2"/>
        <charset val="1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</si>
</sst>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(0.00\);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vertAlign val="superscript"/>
      <sz val="11"/>
      <color indexed="10"/>
      <name val="Calibri"/>
      <family val="2"/>
      <charset val="1"/>
    </font>
    <font>
      <vertAlign val="superscript"/>
      <sz val="11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i/>
      <sz val="8"/>
      <color indexed="8"/>
      <name val="Calibri"/>
      <family val="2"/>
    </font>
    <font>
      <b/>
      <i/>
      <u/>
      <sz val="14"/>
      <color indexed="8"/>
      <name val="Calibri"/>
      <family val="2"/>
    </font>
    <font>
      <b/>
      <i/>
      <sz val="11"/>
      <color indexed="21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i/>
      <sz val="9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vertAlign val="superscript"/>
      <sz val="10"/>
      <color indexed="8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5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0" fontId="6" fillId="0" borderId="0" xfId="1" applyFont="1" applyAlignment="1">
      <alignment horizontal="right"/>
    </xf>
    <xf numFmtId="0" fontId="7" fillId="0" borderId="0" xfId="1" applyFont="1"/>
    <xf numFmtId="0" fontId="2" fillId="3" borderId="1" xfId="1" applyFont="1" applyFill="1" applyBorder="1"/>
    <xf numFmtId="0" fontId="2" fillId="3" borderId="0" xfId="1" applyFont="1" applyFill="1"/>
    <xf numFmtId="4" fontId="2" fillId="0" borderId="0" xfId="1" applyNumberFormat="1" applyFont="1"/>
    <xf numFmtId="4" fontId="9" fillId="3" borderId="1" xfId="1" applyNumberFormat="1" applyFont="1" applyFill="1" applyBorder="1"/>
    <xf numFmtId="0" fontId="1" fillId="0" borderId="0" xfId="1" applyFont="1"/>
    <xf numFmtId="0" fontId="1" fillId="0" borderId="3" xfId="1" applyFont="1" applyBorder="1" applyAlignment="1">
      <alignment horizontal="center"/>
    </xf>
    <xf numFmtId="4" fontId="1" fillId="0" borderId="1" xfId="1" applyNumberFormat="1" applyFont="1" applyFill="1" applyBorder="1"/>
    <xf numFmtId="4" fontId="1" fillId="2" borderId="1" xfId="1" applyNumberFormat="1" applyFont="1" applyFill="1" applyBorder="1"/>
    <xf numFmtId="0" fontId="1" fillId="2" borderId="1" xfId="1" applyFont="1" applyFill="1" applyBorder="1"/>
    <xf numFmtId="0" fontId="10" fillId="0" borderId="6" xfId="1" applyFont="1" applyBorder="1"/>
    <xf numFmtId="0" fontId="1" fillId="0" borderId="0" xfId="1" applyFont="1" applyBorder="1"/>
    <xf numFmtId="0" fontId="1" fillId="0" borderId="7" xfId="1" applyFont="1" applyFill="1" applyBorder="1"/>
    <xf numFmtId="0" fontId="1" fillId="0" borderId="0" xfId="1" applyFont="1" applyFill="1" applyBorder="1"/>
    <xf numFmtId="0" fontId="14" fillId="0" borderId="6" xfId="1" applyFont="1" applyBorder="1" applyAlignment="1">
      <alignment horizontal="left" indent="1"/>
    </xf>
    <xf numFmtId="0" fontId="1" fillId="4" borderId="1" xfId="1" applyFont="1" applyFill="1" applyBorder="1"/>
    <xf numFmtId="4" fontId="1" fillId="3" borderId="1" xfId="1" applyNumberFormat="1" applyFont="1" applyFill="1" applyBorder="1"/>
    <xf numFmtId="4" fontId="1" fillId="5" borderId="1" xfId="1" applyNumberFormat="1" applyFont="1" applyFill="1" applyBorder="1"/>
    <xf numFmtId="0" fontId="10" fillId="0" borderId="6" xfId="1" applyFont="1" applyBorder="1" applyAlignment="1">
      <alignment horizontal="left"/>
    </xf>
    <xf numFmtId="0" fontId="1" fillId="0" borderId="1" xfId="1" applyFont="1" applyBorder="1"/>
    <xf numFmtId="0" fontId="1" fillId="0" borderId="3" xfId="1" applyFont="1" applyBorder="1"/>
    <xf numFmtId="4" fontId="1" fillId="3" borderId="3" xfId="1" applyNumberFormat="1" applyFont="1" applyFill="1" applyBorder="1"/>
    <xf numFmtId="0" fontId="10" fillId="0" borderId="8" xfId="1" applyFont="1" applyBorder="1"/>
    <xf numFmtId="0" fontId="10" fillId="3" borderId="9" xfId="1" applyFont="1" applyFill="1" applyBorder="1"/>
    <xf numFmtId="0" fontId="1" fillId="3" borderId="0" xfId="1" applyFont="1" applyFill="1" applyBorder="1"/>
    <xf numFmtId="0" fontId="1" fillId="3" borderId="10" xfId="1" applyFont="1" applyFill="1" applyBorder="1"/>
    <xf numFmtId="4" fontId="1" fillId="3" borderId="0" xfId="1" applyNumberFormat="1" applyFont="1" applyFill="1" applyBorder="1"/>
    <xf numFmtId="0" fontId="1" fillId="3" borderId="0" xfId="1" applyFont="1" applyFill="1"/>
    <xf numFmtId="0" fontId="10" fillId="0" borderId="1" xfId="1" applyFont="1" applyBorder="1" applyAlignment="1">
      <alignment horizontal="right"/>
    </xf>
    <xf numFmtId="0" fontId="1" fillId="0" borderId="0" xfId="1" applyFont="1" applyAlignment="1">
      <alignment horizontal="right"/>
    </xf>
    <xf numFmtId="4" fontId="1" fillId="0" borderId="0" xfId="1" applyNumberFormat="1" applyFont="1"/>
    <xf numFmtId="0" fontId="1" fillId="0" borderId="11" xfId="1" applyFont="1" applyBorder="1"/>
    <xf numFmtId="4" fontId="1" fillId="0" borderId="11" xfId="1" applyNumberFormat="1" applyFont="1" applyBorder="1"/>
    <xf numFmtId="4" fontId="1" fillId="5" borderId="11" xfId="1" applyNumberFormat="1" applyFont="1" applyFill="1" applyBorder="1"/>
    <xf numFmtId="0" fontId="1" fillId="2" borderId="11" xfId="1" applyFont="1" applyFill="1" applyBorder="1"/>
    <xf numFmtId="4" fontId="1" fillId="2" borderId="11" xfId="1" applyNumberFormat="1" applyFont="1" applyFill="1" applyBorder="1"/>
    <xf numFmtId="4" fontId="15" fillId="0" borderId="0" xfId="3" applyNumberFormat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/>
    </xf>
    <xf numFmtId="0" fontId="1" fillId="6" borderId="0" xfId="1" applyFont="1" applyFill="1" applyBorder="1"/>
    <xf numFmtId="4" fontId="1" fillId="6" borderId="0" xfId="1" applyNumberFormat="1" applyFont="1" applyFill="1" applyBorder="1"/>
    <xf numFmtId="0" fontId="4" fillId="0" borderId="0" xfId="1" applyFont="1" applyBorder="1" applyAlignment="1">
      <alignment horizontal="center" wrapText="1"/>
    </xf>
    <xf numFmtId="4" fontId="17" fillId="3" borderId="1" xfId="1" applyNumberFormat="1" applyFont="1" applyFill="1" applyBorder="1"/>
    <xf numFmtId="0" fontId="1" fillId="2" borderId="3" xfId="1" applyFont="1" applyFill="1" applyBorder="1"/>
    <xf numFmtId="4" fontId="1" fillId="5" borderId="3" xfId="1" applyNumberFormat="1" applyFont="1" applyFill="1" applyBorder="1"/>
    <xf numFmtId="0" fontId="6" fillId="0" borderId="1" xfId="1" applyFont="1" applyBorder="1" applyAlignment="1">
      <alignment horizontal="right"/>
    </xf>
    <xf numFmtId="4" fontId="17" fillId="9" borderId="1" xfId="1" applyNumberFormat="1" applyFont="1" applyFill="1" applyBorder="1"/>
    <xf numFmtId="4" fontId="17" fillId="10" borderId="1" xfId="1" applyNumberFormat="1" applyFont="1" applyFill="1" applyBorder="1"/>
    <xf numFmtId="4" fontId="17" fillId="2" borderId="1" xfId="1" applyNumberFormat="1" applyFont="1" applyFill="1" applyBorder="1"/>
    <xf numFmtId="0" fontId="1" fillId="0" borderId="0" xfId="1" applyFont="1" applyBorder="1" applyAlignment="1"/>
    <xf numFmtId="4" fontId="1" fillId="0" borderId="0" xfId="1" applyNumberFormat="1" applyFont="1" applyAlignment="1"/>
    <xf numFmtId="0" fontId="20" fillId="0" borderId="0" xfId="1" applyFont="1"/>
    <xf numFmtId="0" fontId="21" fillId="3" borderId="1" xfId="1" applyFont="1" applyFill="1" applyBorder="1" applyAlignment="1">
      <alignment horizontal="center"/>
    </xf>
    <xf numFmtId="0" fontId="22" fillId="0" borderId="4" xfId="1" applyFont="1" applyBorder="1"/>
    <xf numFmtId="4" fontId="17" fillId="7" borderId="1" xfId="1" applyNumberFormat="1" applyFont="1" applyFill="1" applyBorder="1"/>
    <xf numFmtId="4" fontId="17" fillId="8" borderId="1" xfId="1" applyNumberFormat="1" applyFont="1" applyFill="1" applyBorder="1"/>
    <xf numFmtId="0" fontId="25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16" fillId="0" borderId="0" xfId="1" applyFont="1" applyBorder="1" applyAlignment="1">
      <alignment horizontal="left" vertical="top" wrapText="1"/>
    </xf>
    <xf numFmtId="0" fontId="28" fillId="0" borderId="0" xfId="1" applyFont="1"/>
    <xf numFmtId="0" fontId="19" fillId="0" borderId="0" xfId="1" applyFont="1"/>
    <xf numFmtId="0" fontId="5" fillId="12" borderId="0" xfId="1" applyFont="1" applyFill="1"/>
    <xf numFmtId="0" fontId="4" fillId="12" borderId="0" xfId="1" applyFont="1" applyFill="1" applyBorder="1" applyAlignment="1">
      <alignment horizontal="center" wrapText="1"/>
    </xf>
    <xf numFmtId="0" fontId="18" fillId="13" borderId="0" xfId="1" applyFont="1" applyFill="1"/>
    <xf numFmtId="0" fontId="2" fillId="13" borderId="0" xfId="1" applyFont="1" applyFill="1"/>
    <xf numFmtId="0" fontId="31" fillId="11" borderId="0" xfId="1" applyFont="1" applyFill="1" applyBorder="1" applyAlignment="1">
      <alignment horizontal="center" vertical="center" wrapText="1"/>
    </xf>
    <xf numFmtId="0" fontId="31" fillId="11" borderId="0" xfId="1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0" fontId="1" fillId="3" borderId="5" xfId="1" applyFont="1" applyFill="1" applyBorder="1" applyAlignment="1">
      <alignment horizontal="center"/>
    </xf>
    <xf numFmtId="0" fontId="16" fillId="0" borderId="0" xfId="1" applyFont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0" fillId="0" borderId="0" xfId="0" applyAlignment="1">
      <alignment horizontal="left"/>
    </xf>
    <xf numFmtId="0" fontId="30" fillId="11" borderId="13" xfId="1" applyFont="1" applyFill="1" applyBorder="1" applyAlignment="1">
      <alignment horizontal="right" vertical="center"/>
    </xf>
    <xf numFmtId="164" fontId="27" fillId="11" borderId="14" xfId="0" applyNumberFormat="1" applyFont="1" applyFill="1" applyBorder="1" applyAlignment="1">
      <alignment horizontal="left" vertical="center"/>
    </xf>
    <xf numFmtId="164" fontId="27" fillId="11" borderId="15" xfId="0" applyNumberFormat="1" applyFont="1" applyFill="1" applyBorder="1" applyAlignment="1">
      <alignment horizontal="left" vertical="center"/>
    </xf>
    <xf numFmtId="0" fontId="31" fillId="11" borderId="12" xfId="1" applyFont="1" applyFill="1" applyBorder="1" applyAlignment="1">
      <alignment horizontal="center" vertical="center" wrapText="1"/>
    </xf>
    <xf numFmtId="0" fontId="31" fillId="11" borderId="16" xfId="1" applyFont="1" applyFill="1" applyBorder="1" applyAlignment="1">
      <alignment horizontal="center" vertical="center" wrapText="1"/>
    </xf>
    <xf numFmtId="0" fontId="31" fillId="11" borderId="12" xfId="1" applyFont="1" applyFill="1" applyBorder="1" applyAlignment="1">
      <alignment horizontal="center" vertical="top" wrapText="1"/>
    </xf>
    <xf numFmtId="0" fontId="31" fillId="11" borderId="16" xfId="1" applyFont="1" applyFill="1" applyBorder="1" applyAlignment="1">
      <alignment horizontal="center" vertical="top" wrapText="1"/>
    </xf>
    <xf numFmtId="0" fontId="16" fillId="11" borderId="17" xfId="1" applyFont="1" applyFill="1" applyBorder="1" applyAlignment="1">
      <alignment horizontal="center" vertical="top" wrapText="1"/>
    </xf>
    <xf numFmtId="0" fontId="16" fillId="11" borderId="18" xfId="1" applyFont="1" applyFill="1" applyBorder="1" applyAlignment="1">
      <alignment horizontal="center" vertical="top" wrapText="1"/>
    </xf>
    <xf numFmtId="0" fontId="16" fillId="11" borderId="19" xfId="1" applyFont="1" applyFill="1" applyBorder="1" applyAlignment="1">
      <alignment horizontal="center" vertical="top" wrapText="1"/>
    </xf>
    <xf numFmtId="0" fontId="33" fillId="0" borderId="0" xfId="1" applyFont="1" applyAlignment="1">
      <alignment horizontal="right"/>
    </xf>
    <xf numFmtId="0" fontId="2" fillId="6" borderId="0" xfId="1" applyFont="1" applyFill="1" applyAlignment="1">
      <alignment horizontal="center"/>
    </xf>
    <xf numFmtId="0" fontId="2" fillId="6" borderId="0" xfId="1" applyFont="1" applyFill="1"/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wrapText="1"/>
    </xf>
  </cellXfs>
  <cellStyles count="4">
    <cellStyle name="Normal" xfId="0" builtinId="0"/>
    <cellStyle name="Normal 4 2" xfId="1"/>
    <cellStyle name="Normal 9 2" xfId="2"/>
    <cellStyle name="Normal_Hoja1" xfId="3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56</xdr:row>
      <xdr:rowOff>0</xdr:rowOff>
    </xdr:from>
    <xdr:to>
      <xdr:col>3</xdr:col>
      <xdr:colOff>1049866</xdr:colOff>
      <xdr:row>77</xdr:row>
      <xdr:rowOff>29033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12928600"/>
          <a:ext cx="4360333" cy="2696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34" zoomScale="90" zoomScaleNormal="90" workbookViewId="0">
      <selection activeCell="B7" sqref="B7:D8"/>
    </sheetView>
  </sheetViews>
  <sheetFormatPr baseColWidth="10" defaultColWidth="11.33203125" defaultRowHeight="10.199999999999999" x14ac:dyDescent="0.2"/>
  <cols>
    <col min="1" max="1" width="33.33203125" style="1" customWidth="1"/>
    <col min="2" max="2" width="8.5546875" style="1" customWidth="1"/>
    <col min="3" max="3" width="6.6640625" style="1" customWidth="1"/>
    <col min="4" max="4" width="15.44140625" style="1" customWidth="1"/>
    <col min="5" max="5" width="17.6640625" style="1" customWidth="1"/>
    <col min="6" max="6" width="17.5546875" style="1" customWidth="1"/>
    <col min="7" max="7" width="19" style="1" customWidth="1"/>
    <col min="8" max="8" width="18.33203125" style="1" customWidth="1"/>
    <col min="9" max="9" width="11.6640625" style="1" customWidth="1"/>
    <col min="10" max="10" width="11.33203125" style="1"/>
    <col min="11" max="11" width="12.33203125" style="1" bestFit="1" customWidth="1"/>
    <col min="12" max="16384" width="11.33203125" style="1"/>
  </cols>
  <sheetData>
    <row r="1" spans="1:12" ht="30.75" customHeight="1" x14ac:dyDescent="0.35">
      <c r="B1" s="65"/>
      <c r="C1" s="65"/>
      <c r="D1" s="64" t="s">
        <v>48</v>
      </c>
      <c r="E1" s="65"/>
      <c r="F1" s="65"/>
      <c r="G1" s="65"/>
      <c r="H1" s="65"/>
      <c r="I1" s="44"/>
    </row>
    <row r="2" spans="1:12" x14ac:dyDescent="0.2">
      <c r="A2" s="2"/>
    </row>
    <row r="3" spans="1:12" ht="18" x14ac:dyDescent="0.35">
      <c r="A3" s="3" t="s">
        <v>0</v>
      </c>
      <c r="B3" s="66" t="s">
        <v>36</v>
      </c>
      <c r="C3" s="67"/>
      <c r="D3" s="67"/>
      <c r="E3" s="67"/>
      <c r="F3" s="67"/>
      <c r="G3" s="67"/>
      <c r="H3" s="67"/>
      <c r="I3" s="88"/>
    </row>
    <row r="4" spans="1:12" ht="18" x14ac:dyDescent="0.35">
      <c r="A4" s="3" t="s">
        <v>1</v>
      </c>
      <c r="B4" s="66" t="s">
        <v>37</v>
      </c>
      <c r="C4" s="67"/>
      <c r="D4" s="67"/>
      <c r="E4" s="67"/>
      <c r="F4" s="67"/>
      <c r="G4" s="67"/>
      <c r="H4" s="67"/>
      <c r="I4" s="89"/>
    </row>
    <row r="5" spans="1:12" ht="10.8" thickBot="1" x14ac:dyDescent="0.25">
      <c r="A5" s="4"/>
      <c r="H5" s="87" t="s">
        <v>2</v>
      </c>
    </row>
    <row r="6" spans="1:12" ht="14.4" customHeight="1" x14ac:dyDescent="0.3">
      <c r="A6" s="90" t="s">
        <v>3</v>
      </c>
      <c r="B6" s="70" t="s">
        <v>4</v>
      </c>
      <c r="C6" s="70"/>
      <c r="D6" s="70"/>
      <c r="E6" s="70"/>
      <c r="F6" s="70"/>
      <c r="G6" s="70"/>
      <c r="H6" s="70"/>
      <c r="I6" s="70"/>
      <c r="J6" s="9"/>
      <c r="K6" s="9"/>
    </row>
    <row r="7" spans="1:12" ht="23.4" customHeight="1" x14ac:dyDescent="0.3">
      <c r="A7" s="91"/>
      <c r="B7" s="93" t="s">
        <v>55</v>
      </c>
      <c r="C7" s="93"/>
      <c r="D7" s="93"/>
      <c r="E7" s="71" t="s">
        <v>5</v>
      </c>
      <c r="F7" s="71"/>
      <c r="G7" s="71"/>
      <c r="H7" s="71"/>
      <c r="I7" s="9"/>
      <c r="J7" s="9"/>
    </row>
    <row r="8" spans="1:12" ht="19.5" customHeight="1" x14ac:dyDescent="0.3">
      <c r="A8" s="91"/>
      <c r="B8" s="93"/>
      <c r="C8" s="93"/>
      <c r="D8" s="93"/>
      <c r="E8" s="72" t="s">
        <v>29</v>
      </c>
      <c r="F8" s="72"/>
      <c r="G8" s="72"/>
      <c r="H8" s="71" t="s">
        <v>30</v>
      </c>
      <c r="I8" s="9"/>
      <c r="J8" s="9"/>
    </row>
    <row r="9" spans="1:12" ht="33.75" customHeight="1" thickBot="1" x14ac:dyDescent="0.35">
      <c r="A9" s="92"/>
      <c r="B9" s="10" t="s">
        <v>6</v>
      </c>
      <c r="C9" s="10" t="s">
        <v>7</v>
      </c>
      <c r="D9" s="10" t="s">
        <v>31</v>
      </c>
      <c r="E9" s="55" t="s">
        <v>33</v>
      </c>
      <c r="F9" s="55" t="s">
        <v>34</v>
      </c>
      <c r="G9" s="55" t="s">
        <v>32</v>
      </c>
      <c r="H9" s="71"/>
      <c r="I9" s="9"/>
      <c r="J9" s="9"/>
    </row>
    <row r="10" spans="1:12" ht="14.4" x14ac:dyDescent="0.3">
      <c r="A10" s="56" t="s">
        <v>41</v>
      </c>
      <c r="B10" s="73"/>
      <c r="C10" s="73"/>
      <c r="D10" s="11">
        <v>99045202.950000003</v>
      </c>
      <c r="E10" s="57">
        <v>99042828.769999996</v>
      </c>
      <c r="F10" s="58">
        <f>E10+E12-E27-E37</f>
        <v>90884233.950000003</v>
      </c>
      <c r="G10" s="58">
        <f>F10+F12-F27-G37</f>
        <v>86455309.180000007</v>
      </c>
      <c r="H10" s="51">
        <f>D10+H12-H27-H37</f>
        <v>107705017.49000001</v>
      </c>
      <c r="I10" s="9"/>
      <c r="J10" s="9"/>
    </row>
    <row r="11" spans="1:12" ht="14.4" x14ac:dyDescent="0.3">
      <c r="A11" s="14"/>
      <c r="B11" s="15"/>
      <c r="C11" s="15"/>
      <c r="D11" s="16"/>
      <c r="E11" s="17"/>
      <c r="F11" s="17"/>
      <c r="G11" s="17"/>
      <c r="H11" s="17"/>
      <c r="I11" s="9"/>
      <c r="J11" s="9"/>
    </row>
    <row r="12" spans="1:12" ht="14.4" x14ac:dyDescent="0.3">
      <c r="A12" s="14" t="s">
        <v>8</v>
      </c>
      <c r="B12" s="13">
        <f>SUM(B13:B21)</f>
        <v>0</v>
      </c>
      <c r="C12" s="13">
        <f t="shared" ref="C12" si="0">SUM(C13:C21)</f>
        <v>0</v>
      </c>
      <c r="D12" s="12">
        <v>0</v>
      </c>
      <c r="E12" s="45">
        <f>SUM(E13:E21)</f>
        <v>7697260.5600000005</v>
      </c>
      <c r="F12" s="45">
        <f>SUM(F13:F21)</f>
        <v>6921442.3100000005</v>
      </c>
      <c r="G12" s="45">
        <f>SUM(G13:G21)</f>
        <v>32526322.59</v>
      </c>
      <c r="H12" s="51">
        <f>E12+F12+G12</f>
        <v>47145025.460000001</v>
      </c>
      <c r="I12" s="9"/>
      <c r="J12" s="9"/>
      <c r="L12" s="7"/>
    </row>
    <row r="13" spans="1:12" ht="14.4" x14ac:dyDescent="0.3">
      <c r="A13" s="18" t="s">
        <v>9</v>
      </c>
      <c r="B13" s="19"/>
      <c r="C13" s="19"/>
      <c r="D13" s="13">
        <f>+B13+C13</f>
        <v>0</v>
      </c>
      <c r="E13" s="40">
        <v>1500000</v>
      </c>
      <c r="F13" s="20">
        <v>1500000</v>
      </c>
      <c r="G13" s="20">
        <v>25500000</v>
      </c>
      <c r="H13" s="21">
        <f>E13+F13+G13</f>
        <v>28500000</v>
      </c>
      <c r="I13" s="9"/>
      <c r="J13" s="9"/>
    </row>
    <row r="14" spans="1:12" ht="14.4" x14ac:dyDescent="0.3">
      <c r="A14" s="18" t="s">
        <v>10</v>
      </c>
      <c r="B14" s="19"/>
      <c r="C14" s="19"/>
      <c r="D14" s="13">
        <f t="shared" ref="D14:D23" si="1">+B14+C14</f>
        <v>0</v>
      </c>
      <c r="E14" s="20">
        <v>300000</v>
      </c>
      <c r="F14" s="20">
        <v>400000</v>
      </c>
      <c r="G14" s="20">
        <v>400000</v>
      </c>
      <c r="H14" s="21">
        <f t="shared" ref="H14:H22" si="2">E14+F14+G14</f>
        <v>1100000</v>
      </c>
      <c r="I14" s="9"/>
      <c r="J14" s="9"/>
    </row>
    <row r="15" spans="1:12" ht="14.4" x14ac:dyDescent="0.3">
      <c r="A15" s="18" t="s">
        <v>11</v>
      </c>
      <c r="B15" s="19"/>
      <c r="C15" s="19"/>
      <c r="D15" s="13">
        <f t="shared" si="1"/>
        <v>0</v>
      </c>
      <c r="E15" s="20">
        <v>1682680.99</v>
      </c>
      <c r="F15" s="20">
        <v>886442.31</v>
      </c>
      <c r="G15" s="20">
        <v>2491322.59</v>
      </c>
      <c r="H15" s="21">
        <f t="shared" si="2"/>
        <v>5060445.8899999997</v>
      </c>
      <c r="I15" s="9"/>
      <c r="J15" s="9"/>
    </row>
    <row r="16" spans="1:12" ht="14.4" x14ac:dyDescent="0.3">
      <c r="A16" s="18" t="s">
        <v>12</v>
      </c>
      <c r="B16" s="19"/>
      <c r="C16" s="19"/>
      <c r="D16" s="13">
        <f t="shared" si="1"/>
        <v>0</v>
      </c>
      <c r="E16" s="20">
        <v>3317000</v>
      </c>
      <c r="F16" s="20">
        <v>3317000</v>
      </c>
      <c r="G16" s="20">
        <v>3317000</v>
      </c>
      <c r="H16" s="21">
        <f t="shared" si="2"/>
        <v>9951000</v>
      </c>
      <c r="I16" s="9"/>
      <c r="J16" s="9"/>
    </row>
    <row r="17" spans="1:10" ht="14.4" x14ac:dyDescent="0.3">
      <c r="A17" s="18" t="s">
        <v>13</v>
      </c>
      <c r="B17" s="19"/>
      <c r="C17" s="19"/>
      <c r="D17" s="13">
        <f t="shared" si="1"/>
        <v>0</v>
      </c>
      <c r="E17" s="20">
        <v>814000</v>
      </c>
      <c r="F17" s="20">
        <v>814000</v>
      </c>
      <c r="G17" s="20">
        <v>814000</v>
      </c>
      <c r="H17" s="21">
        <f t="shared" si="2"/>
        <v>2442000</v>
      </c>
      <c r="I17" s="9"/>
      <c r="J17" s="9"/>
    </row>
    <row r="18" spans="1:10" ht="14.4" x14ac:dyDescent="0.3">
      <c r="A18" s="18" t="s">
        <v>14</v>
      </c>
      <c r="B18" s="19"/>
      <c r="C18" s="19"/>
      <c r="D18" s="13">
        <f t="shared" si="1"/>
        <v>0</v>
      </c>
      <c r="E18" s="20">
        <v>0</v>
      </c>
      <c r="F18" s="20">
        <v>0</v>
      </c>
      <c r="G18" s="20">
        <v>0</v>
      </c>
      <c r="H18" s="21">
        <f t="shared" si="2"/>
        <v>0</v>
      </c>
      <c r="I18" s="9"/>
      <c r="J18" s="9"/>
    </row>
    <row r="19" spans="1:10" ht="14.4" x14ac:dyDescent="0.3">
      <c r="A19" s="18" t="s">
        <v>15</v>
      </c>
      <c r="B19" s="19"/>
      <c r="C19" s="19"/>
      <c r="D19" s="13">
        <f t="shared" si="1"/>
        <v>0</v>
      </c>
      <c r="E19" s="8">
        <v>79579.570000000007</v>
      </c>
      <c r="F19" s="20">
        <v>0</v>
      </c>
      <c r="G19" s="20">
        <v>0</v>
      </c>
      <c r="H19" s="21">
        <f t="shared" si="2"/>
        <v>79579.570000000007</v>
      </c>
      <c r="I19" s="9"/>
      <c r="J19" s="9"/>
    </row>
    <row r="20" spans="1:10" ht="14.4" x14ac:dyDescent="0.3">
      <c r="A20" s="18" t="s">
        <v>16</v>
      </c>
      <c r="B20" s="19"/>
      <c r="C20" s="19"/>
      <c r="D20" s="13">
        <f t="shared" si="1"/>
        <v>0</v>
      </c>
      <c r="E20" s="20">
        <v>4000</v>
      </c>
      <c r="F20" s="20">
        <v>4000</v>
      </c>
      <c r="G20" s="20">
        <v>4000</v>
      </c>
      <c r="H20" s="21">
        <f t="shared" si="2"/>
        <v>12000</v>
      </c>
      <c r="I20" s="9"/>
      <c r="J20" s="9"/>
    </row>
    <row r="21" spans="1:10" ht="14.4" x14ac:dyDescent="0.3">
      <c r="A21" s="18" t="s">
        <v>17</v>
      </c>
      <c r="B21" s="19"/>
      <c r="C21" s="19"/>
      <c r="D21" s="13">
        <f t="shared" si="1"/>
        <v>0</v>
      </c>
      <c r="E21" s="20">
        <v>0</v>
      </c>
      <c r="F21" s="20">
        <v>0</v>
      </c>
      <c r="G21" s="20">
        <v>0</v>
      </c>
      <c r="H21" s="21">
        <f t="shared" si="2"/>
        <v>0</v>
      </c>
      <c r="I21" s="9"/>
      <c r="J21" s="34"/>
    </row>
    <row r="22" spans="1:10" ht="14.4" x14ac:dyDescent="0.3">
      <c r="A22" s="22" t="s">
        <v>18</v>
      </c>
      <c r="B22" s="23"/>
      <c r="C22" s="23"/>
      <c r="D22" s="13">
        <f t="shared" si="1"/>
        <v>0</v>
      </c>
      <c r="E22" s="20"/>
      <c r="F22" s="20"/>
      <c r="G22" s="20"/>
      <c r="H22" s="21">
        <f t="shared" si="2"/>
        <v>0</v>
      </c>
      <c r="I22" s="9"/>
      <c r="J22" s="9"/>
    </row>
    <row r="23" spans="1:10" ht="14.4" x14ac:dyDescent="0.3">
      <c r="A23" s="22" t="s">
        <v>19</v>
      </c>
      <c r="B23" s="23"/>
      <c r="C23" s="23"/>
      <c r="D23" s="13">
        <f t="shared" si="1"/>
        <v>0</v>
      </c>
      <c r="E23" s="20"/>
      <c r="F23" s="20"/>
      <c r="G23" s="20"/>
      <c r="H23" s="21"/>
      <c r="I23" s="9"/>
      <c r="J23" s="9"/>
    </row>
    <row r="24" spans="1:10" ht="14.4" x14ac:dyDescent="0.3">
      <c r="A24" s="22"/>
      <c r="B24" s="24"/>
      <c r="C24" s="24"/>
      <c r="D24" s="46"/>
      <c r="E24" s="25"/>
      <c r="F24" s="25"/>
      <c r="G24" s="25"/>
      <c r="H24" s="47"/>
      <c r="I24" s="9"/>
      <c r="J24" s="9"/>
    </row>
    <row r="25" spans="1:10" ht="14.4" x14ac:dyDescent="0.3">
      <c r="A25" s="22"/>
      <c r="B25" s="24"/>
      <c r="C25" s="24"/>
      <c r="D25" s="46"/>
      <c r="E25" s="25"/>
      <c r="F25" s="25"/>
      <c r="G25" s="25"/>
      <c r="H25" s="47"/>
      <c r="I25" s="9"/>
      <c r="J25" s="9"/>
    </row>
    <row r="26" spans="1:10" ht="14.4" x14ac:dyDescent="0.3">
      <c r="A26" s="22"/>
      <c r="B26" s="24"/>
      <c r="C26" s="24"/>
      <c r="D26" s="46"/>
      <c r="E26" s="25"/>
      <c r="F26" s="25"/>
      <c r="G26" s="25"/>
      <c r="H26" s="47"/>
      <c r="I26" s="9"/>
      <c r="J26" s="9"/>
    </row>
    <row r="27" spans="1:10" ht="14.4" x14ac:dyDescent="0.3">
      <c r="A27" s="14" t="s">
        <v>20</v>
      </c>
      <c r="B27" s="13">
        <f>SUM(B28:B36)</f>
        <v>0</v>
      </c>
      <c r="C27" s="13">
        <f>SUM(C28:C36)</f>
        <v>0</v>
      </c>
      <c r="D27" s="12">
        <v>0</v>
      </c>
      <c r="E27" s="49">
        <f>SUM(E28:E37)</f>
        <v>13554655.349999998</v>
      </c>
      <c r="F27" s="49">
        <f>SUM(F28:F37)</f>
        <v>10007330.199999999</v>
      </c>
      <c r="G27" s="49">
        <f>SUM(G28:G37)</f>
        <v>9935951.5799999982</v>
      </c>
      <c r="H27" s="50">
        <f>E27+F27+G27</f>
        <v>33497937.129999995</v>
      </c>
      <c r="I27" s="9"/>
      <c r="J27" s="9"/>
    </row>
    <row r="28" spans="1:10" ht="14.4" x14ac:dyDescent="0.3">
      <c r="A28" s="18" t="s">
        <v>21</v>
      </c>
      <c r="B28" s="19"/>
      <c r="C28" s="19"/>
      <c r="D28" s="13">
        <f t="shared" ref="D28:D38" si="3">+B28+C28</f>
        <v>0</v>
      </c>
      <c r="E28" s="8">
        <v>4197000</v>
      </c>
      <c r="F28" s="8">
        <v>4123000</v>
      </c>
      <c r="G28" s="8">
        <v>4123000</v>
      </c>
      <c r="H28" s="21">
        <f>E28+F28+G28</f>
        <v>12443000</v>
      </c>
      <c r="I28" s="9"/>
      <c r="J28" s="9"/>
    </row>
    <row r="29" spans="1:10" ht="14.4" x14ac:dyDescent="0.3">
      <c r="A29" s="18" t="s">
        <v>22</v>
      </c>
      <c r="B29" s="19"/>
      <c r="C29" s="19"/>
      <c r="D29" s="13">
        <f t="shared" si="3"/>
        <v>0</v>
      </c>
      <c r="E29" s="20">
        <v>5000000</v>
      </c>
      <c r="F29" s="20">
        <v>3417680.99</v>
      </c>
      <c r="G29" s="20">
        <v>3997836.28</v>
      </c>
      <c r="H29" s="21">
        <f t="shared" ref="H29:H36" si="4">E29+F29+G29</f>
        <v>12415517.27</v>
      </c>
      <c r="I29" s="9"/>
      <c r="J29" s="34"/>
    </row>
    <row r="30" spans="1:10" ht="14.4" x14ac:dyDescent="0.3">
      <c r="A30" s="18" t="s">
        <v>23</v>
      </c>
      <c r="B30" s="19"/>
      <c r="C30" s="19"/>
      <c r="D30" s="13">
        <f t="shared" si="3"/>
        <v>0</v>
      </c>
      <c r="E30" s="8">
        <v>18200</v>
      </c>
      <c r="F30" s="8">
        <v>15200</v>
      </c>
      <c r="G30" s="8">
        <v>15200</v>
      </c>
      <c r="H30" s="21">
        <f t="shared" si="4"/>
        <v>48600</v>
      </c>
      <c r="I30" s="9"/>
      <c r="J30" s="9"/>
    </row>
    <row r="31" spans="1:10" ht="14.4" x14ac:dyDescent="0.3">
      <c r="A31" s="18" t="s">
        <v>12</v>
      </c>
      <c r="B31" s="19"/>
      <c r="C31" s="19"/>
      <c r="D31" s="13">
        <f t="shared" si="3"/>
        <v>0</v>
      </c>
      <c r="E31" s="20">
        <v>1589767.7</v>
      </c>
      <c r="F31" s="8">
        <v>371044.44</v>
      </c>
      <c r="G31" s="8">
        <v>106204.85</v>
      </c>
      <c r="H31" s="21">
        <f t="shared" si="4"/>
        <v>2067016.99</v>
      </c>
      <c r="I31" s="9"/>
      <c r="J31" s="9"/>
    </row>
    <row r="32" spans="1:10" ht="14.4" x14ac:dyDescent="0.3">
      <c r="A32" s="18" t="s">
        <v>24</v>
      </c>
      <c r="B32" s="19"/>
      <c r="C32" s="19"/>
      <c r="D32" s="13">
        <f t="shared" si="3"/>
        <v>0</v>
      </c>
      <c r="E32" s="20">
        <v>0</v>
      </c>
      <c r="F32" s="20">
        <v>0</v>
      </c>
      <c r="G32" s="20">
        <v>0</v>
      </c>
      <c r="H32" s="21">
        <f t="shared" si="4"/>
        <v>0</v>
      </c>
      <c r="I32" s="9"/>
      <c r="J32" s="9"/>
    </row>
    <row r="33" spans="1:11" ht="14.4" x14ac:dyDescent="0.3">
      <c r="A33" s="18" t="s">
        <v>25</v>
      </c>
      <c r="B33" s="19"/>
      <c r="C33" s="19"/>
      <c r="D33" s="13">
        <f t="shared" si="3"/>
        <v>0</v>
      </c>
      <c r="E33" s="20">
        <v>442487.62</v>
      </c>
      <c r="F33" s="20">
        <v>733367.89</v>
      </c>
      <c r="G33" s="20">
        <v>346673.57</v>
      </c>
      <c r="H33" s="21">
        <f t="shared" si="4"/>
        <v>1522529.08</v>
      </c>
      <c r="I33" s="9"/>
      <c r="J33" s="9"/>
    </row>
    <row r="34" spans="1:11" ht="14.4" x14ac:dyDescent="0.3">
      <c r="A34" s="18" t="s">
        <v>15</v>
      </c>
      <c r="B34" s="19"/>
      <c r="C34" s="19"/>
      <c r="D34" s="13">
        <f t="shared" si="3"/>
        <v>0</v>
      </c>
      <c r="E34" s="20">
        <v>0</v>
      </c>
      <c r="F34" s="20">
        <v>0</v>
      </c>
      <c r="G34" s="20">
        <v>0</v>
      </c>
      <c r="H34" s="21">
        <f t="shared" si="4"/>
        <v>0</v>
      </c>
      <c r="I34" s="9"/>
      <c r="J34" s="9"/>
    </row>
    <row r="35" spans="1:11" ht="14.4" x14ac:dyDescent="0.3">
      <c r="A35" s="18" t="s">
        <v>16</v>
      </c>
      <c r="B35" s="19"/>
      <c r="C35" s="19"/>
      <c r="D35" s="13">
        <f t="shared" si="3"/>
        <v>0</v>
      </c>
      <c r="E35" s="20">
        <v>6000</v>
      </c>
      <c r="F35" s="20">
        <v>4000</v>
      </c>
      <c r="G35" s="20">
        <v>4000</v>
      </c>
      <c r="H35" s="21">
        <f t="shared" si="4"/>
        <v>14000</v>
      </c>
      <c r="I35" s="9"/>
      <c r="J35" s="9"/>
    </row>
    <row r="36" spans="1:11" ht="14.4" x14ac:dyDescent="0.3">
      <c r="A36" s="18" t="s">
        <v>17</v>
      </c>
      <c r="B36" s="19"/>
      <c r="C36" s="19"/>
      <c r="D36" s="13">
        <f t="shared" si="3"/>
        <v>0</v>
      </c>
      <c r="E36" s="20">
        <v>0</v>
      </c>
      <c r="F36" s="20">
        <v>0</v>
      </c>
      <c r="G36" s="20">
        <v>0</v>
      </c>
      <c r="H36" s="21">
        <f t="shared" si="4"/>
        <v>0</v>
      </c>
      <c r="I36" s="9"/>
      <c r="J36" s="9"/>
    </row>
    <row r="37" spans="1:11" ht="14.4" x14ac:dyDescent="0.3">
      <c r="A37" s="14" t="s">
        <v>26</v>
      </c>
      <c r="B37" s="23"/>
      <c r="C37" s="23"/>
      <c r="D37" s="13">
        <f t="shared" si="3"/>
        <v>0</v>
      </c>
      <c r="E37" s="8">
        <v>2301200.0299999998</v>
      </c>
      <c r="F37" s="8">
        <v>1343036.88</v>
      </c>
      <c r="G37" s="8">
        <v>1343036.88</v>
      </c>
      <c r="H37" s="21">
        <f>E37+G37+F37</f>
        <v>4987273.7899999991</v>
      </c>
      <c r="I37" s="62"/>
      <c r="J37" s="9"/>
    </row>
    <row r="38" spans="1:11" ht="15" thickBot="1" x14ac:dyDescent="0.35">
      <c r="A38" s="26" t="s">
        <v>27</v>
      </c>
      <c r="B38" s="23"/>
      <c r="C38" s="23"/>
      <c r="D38" s="13">
        <f t="shared" si="3"/>
        <v>0</v>
      </c>
      <c r="F38" s="20"/>
      <c r="G38" s="20"/>
      <c r="H38" s="21"/>
      <c r="I38" s="9"/>
      <c r="J38" s="9"/>
    </row>
    <row r="39" spans="1:11" s="6" customFormat="1" ht="14.4" x14ac:dyDescent="0.3">
      <c r="A39" s="27"/>
      <c r="B39" s="28"/>
      <c r="C39" s="28"/>
      <c r="D39" s="29"/>
      <c r="E39" s="30"/>
      <c r="F39" s="30"/>
      <c r="G39" s="30"/>
      <c r="H39" s="30"/>
      <c r="I39" s="31"/>
      <c r="J39" s="31"/>
    </row>
    <row r="40" spans="1:11" ht="14.4" x14ac:dyDescent="0.3">
      <c r="A40" s="48" t="s">
        <v>35</v>
      </c>
      <c r="B40" s="17"/>
      <c r="C40" s="17"/>
      <c r="D40" s="13"/>
      <c r="E40" s="12">
        <f>E10+E12+E22+E23-E27-E37-E38</f>
        <v>90884233.950000003</v>
      </c>
      <c r="F40" s="12">
        <f>F10+F12+F22+F23-F27-F37-F38</f>
        <v>86455309.180000007</v>
      </c>
      <c r="G40" s="12">
        <f>G10+G12+G22+G23-G27-G37-G38</f>
        <v>107702643.31000002</v>
      </c>
      <c r="H40" s="12">
        <f>G40</f>
        <v>107702643.31000002</v>
      </c>
      <c r="I40" s="9"/>
      <c r="J40" s="9"/>
    </row>
    <row r="41" spans="1:11" ht="15" thickBot="1" x14ac:dyDescent="0.35">
      <c r="A41" s="33"/>
      <c r="B41" s="17"/>
      <c r="C41" s="17"/>
      <c r="D41" s="9"/>
      <c r="E41" s="34"/>
      <c r="F41" s="34"/>
      <c r="G41" s="34"/>
      <c r="H41" s="34"/>
      <c r="I41" s="9"/>
      <c r="J41" s="9"/>
    </row>
    <row r="42" spans="1:11" ht="15" thickBot="1" x14ac:dyDescent="0.35">
      <c r="A42" s="32" t="s">
        <v>28</v>
      </c>
      <c r="B42" s="17"/>
      <c r="C42" s="17"/>
      <c r="D42" s="35"/>
      <c r="E42" s="36">
        <f>E28+E30+E36+E37</f>
        <v>6516400.0299999993</v>
      </c>
      <c r="F42" s="36">
        <f>F28+F30+F36+G37</f>
        <v>5481236.8799999999</v>
      </c>
      <c r="G42" s="36">
        <f>G28+G30+G36+G37</f>
        <v>5481236.8799999999</v>
      </c>
      <c r="H42" s="37"/>
      <c r="I42" s="9"/>
      <c r="J42" s="9"/>
    </row>
    <row r="43" spans="1:11" ht="15" thickBot="1" x14ac:dyDescent="0.35">
      <c r="A43" s="75" t="s">
        <v>38</v>
      </c>
      <c r="B43" s="76"/>
      <c r="C43" s="76"/>
      <c r="D43" s="52"/>
      <c r="E43" s="53"/>
      <c r="F43" s="34"/>
      <c r="G43" s="34"/>
      <c r="H43" s="34"/>
      <c r="I43" s="9"/>
      <c r="J43" s="9"/>
    </row>
    <row r="44" spans="1:11" ht="15" thickBot="1" x14ac:dyDescent="0.35">
      <c r="A44" s="32" t="s">
        <v>47</v>
      </c>
      <c r="B44" s="17"/>
      <c r="C44" s="17"/>
      <c r="D44" s="38">
        <f>+D40-D42</f>
        <v>0</v>
      </c>
      <c r="E44" s="39">
        <f t="shared" ref="E44:H44" si="5">+E40-E42</f>
        <v>84367833.920000002</v>
      </c>
      <c r="F44" s="39">
        <f t="shared" si="5"/>
        <v>80974072.300000012</v>
      </c>
      <c r="G44" s="39">
        <f t="shared" si="5"/>
        <v>102221406.43000002</v>
      </c>
      <c r="H44" s="39">
        <f t="shared" si="5"/>
        <v>107702643.31000002</v>
      </c>
      <c r="I44" s="9"/>
      <c r="J44" s="9"/>
    </row>
    <row r="45" spans="1:11" ht="14.4" x14ac:dyDescent="0.3">
      <c r="A45" s="41" t="s">
        <v>46</v>
      </c>
      <c r="B45" s="17"/>
      <c r="C45" s="17"/>
      <c r="D45" s="42"/>
      <c r="E45" s="43"/>
      <c r="F45" s="43"/>
      <c r="G45" s="43"/>
      <c r="H45" s="43"/>
      <c r="I45" s="9"/>
      <c r="J45" s="9"/>
    </row>
    <row r="46" spans="1:11" ht="14.4" x14ac:dyDescent="0.3">
      <c r="B46" s="9"/>
      <c r="E46" s="34"/>
      <c r="F46" s="34"/>
      <c r="G46" s="34"/>
      <c r="H46" s="34"/>
      <c r="I46" s="9"/>
      <c r="J46" s="9"/>
    </row>
    <row r="47" spans="1:11" ht="18" x14ac:dyDescent="0.35">
      <c r="B47" s="9"/>
      <c r="C47" s="9"/>
      <c r="D47" s="54" t="s">
        <v>39</v>
      </c>
      <c r="E47" s="34"/>
      <c r="F47" s="34"/>
      <c r="G47" s="34"/>
      <c r="H47" s="34"/>
      <c r="I47" s="34"/>
      <c r="J47" s="9"/>
      <c r="K47" s="9"/>
    </row>
    <row r="48" spans="1:11" ht="80.400000000000006" customHeight="1" x14ac:dyDescent="0.3">
      <c r="A48" s="74" t="s">
        <v>40</v>
      </c>
      <c r="B48" s="74"/>
      <c r="C48" s="74"/>
      <c r="D48" s="74"/>
      <c r="E48" s="74"/>
      <c r="F48" s="74"/>
      <c r="G48" s="74"/>
      <c r="H48" s="74"/>
      <c r="I48" s="74"/>
      <c r="J48" s="9"/>
      <c r="K48" s="9"/>
    </row>
    <row r="49" spans="1:11" ht="39" customHeight="1" x14ac:dyDescent="0.3">
      <c r="A49" s="74" t="s">
        <v>42</v>
      </c>
      <c r="B49" s="74"/>
      <c r="C49" s="74"/>
      <c r="D49" s="74"/>
      <c r="E49" s="74"/>
      <c r="F49" s="74"/>
      <c r="G49" s="74"/>
      <c r="H49" s="74"/>
      <c r="I49" s="74"/>
      <c r="J49" s="9"/>
      <c r="K49" s="9"/>
    </row>
    <row r="50" spans="1:11" ht="33" customHeight="1" x14ac:dyDescent="0.3">
      <c r="A50" s="74" t="s">
        <v>43</v>
      </c>
      <c r="B50" s="74"/>
      <c r="C50" s="74"/>
      <c r="D50" s="74"/>
      <c r="E50" s="74"/>
      <c r="F50" s="74"/>
      <c r="G50" s="74"/>
      <c r="H50" s="74"/>
      <c r="I50" s="74"/>
      <c r="J50" s="9"/>
      <c r="K50" s="9"/>
    </row>
    <row r="51" spans="1:11" ht="19.8" customHeight="1" x14ac:dyDescent="0.3">
      <c r="A51" s="74" t="s">
        <v>44</v>
      </c>
      <c r="B51" s="74"/>
      <c r="C51" s="74"/>
      <c r="D51" s="74"/>
      <c r="E51" s="74"/>
      <c r="F51" s="74"/>
      <c r="G51" s="74"/>
      <c r="H51" s="74"/>
      <c r="I51" s="74"/>
      <c r="J51" s="9"/>
      <c r="K51" s="9"/>
    </row>
    <row r="52" spans="1:11" ht="19.8" customHeigh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9"/>
      <c r="K52" s="9"/>
    </row>
    <row r="53" spans="1:11" ht="23.4" customHeight="1" x14ac:dyDescent="0.3">
      <c r="A53" s="77" t="s">
        <v>52</v>
      </c>
      <c r="B53" s="78" t="s">
        <v>53</v>
      </c>
      <c r="C53" s="78"/>
      <c r="D53" s="79"/>
      <c r="E53" s="59"/>
      <c r="F53" s="59"/>
      <c r="G53" s="59"/>
      <c r="H53" s="59"/>
      <c r="I53" s="59"/>
      <c r="J53" s="9"/>
      <c r="K53" s="9"/>
    </row>
    <row r="54" spans="1:11" ht="16.5" customHeight="1" x14ac:dyDescent="0.2">
      <c r="A54" s="80" t="s">
        <v>49</v>
      </c>
      <c r="B54" s="68"/>
      <c r="C54" s="68"/>
      <c r="D54" s="81"/>
      <c r="E54" s="60"/>
      <c r="F54" s="60"/>
      <c r="G54" s="60"/>
      <c r="H54" s="60"/>
      <c r="I54" s="60"/>
    </row>
    <row r="55" spans="1:11" ht="16.5" customHeight="1" x14ac:dyDescent="0.2">
      <c r="A55" s="82" t="s">
        <v>51</v>
      </c>
      <c r="B55" s="69"/>
      <c r="C55" s="69"/>
      <c r="D55" s="83"/>
      <c r="E55" s="60"/>
      <c r="F55" s="60"/>
      <c r="G55" s="60"/>
      <c r="H55" s="60"/>
      <c r="I55" s="60"/>
    </row>
    <row r="56" spans="1:11" ht="18.45" customHeight="1" x14ac:dyDescent="0.2">
      <c r="A56" s="84" t="s">
        <v>50</v>
      </c>
      <c r="B56" s="85"/>
      <c r="C56" s="85"/>
      <c r="D56" s="86"/>
      <c r="E56" s="60"/>
      <c r="F56" s="60"/>
      <c r="G56" s="60"/>
      <c r="H56" s="60"/>
      <c r="I56" s="60"/>
    </row>
    <row r="62" spans="1:11" x14ac:dyDescent="0.2">
      <c r="E62" s="63" t="s">
        <v>54</v>
      </c>
    </row>
  </sheetData>
  <mergeCells count="16">
    <mergeCell ref="A43:C43"/>
    <mergeCell ref="B53:D53"/>
    <mergeCell ref="A54:D54"/>
    <mergeCell ref="A55:D55"/>
    <mergeCell ref="A56:D56"/>
    <mergeCell ref="A6:A9"/>
    <mergeCell ref="B6:I6"/>
    <mergeCell ref="B7:D8"/>
    <mergeCell ref="E7:H7"/>
    <mergeCell ref="E8:G8"/>
    <mergeCell ref="H8:H9"/>
    <mergeCell ref="B10:C10"/>
    <mergeCell ref="A48:I48"/>
    <mergeCell ref="A49:I49"/>
    <mergeCell ref="A50:I50"/>
    <mergeCell ref="A51:I51"/>
  </mergeCells>
  <pageMargins left="0.7" right="0.7" top="0.75" bottom="0.75" header="0.3" footer="0.3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>
    <row r="1" spans="1:1" x14ac:dyDescent="0.3">
      <c r="A1" t="s"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:G22"/>
    </sheetView>
  </sheetViews>
  <sheetFormatPr baseColWidth="10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2:E14"/>
  <sheetViews>
    <sheetView workbookViewId="0">
      <selection activeCell="E14" sqref="E14"/>
    </sheetView>
  </sheetViews>
  <sheetFormatPr baseColWidth="10" defaultRowHeight="14.4" x14ac:dyDescent="0.3"/>
  <sheetData>
    <row r="12" spans="5:5" x14ac:dyDescent="0.3">
      <c r="E12" s="5">
        <v>850000</v>
      </c>
    </row>
    <row r="13" spans="5:5" x14ac:dyDescent="0.3">
      <c r="E13">
        <v>196000</v>
      </c>
    </row>
    <row r="14" spans="5:5" x14ac:dyDescent="0.3">
      <c r="E14">
        <f>SUM(E12:E13)</f>
        <v>1046000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ISIDRO VALENZUELA VILLARRUBIA</cp:lastModifiedBy>
  <cp:lastPrinted>2022-01-14T13:07:38Z</cp:lastPrinted>
  <dcterms:created xsi:type="dcterms:W3CDTF">2013-07-17T11:13:26Z</dcterms:created>
  <dcterms:modified xsi:type="dcterms:W3CDTF">2022-01-14T13:58:42Z</dcterms:modified>
</cp:coreProperties>
</file>