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8" windowWidth="17496" windowHeight="11016"/>
  </bookViews>
  <sheets>
    <sheet name="carta semestral 17" sheetId="1" r:id="rId1"/>
  </sheets>
  <externalReferences>
    <externalReference r:id="rId2"/>
  </externalReferences>
  <definedNames>
    <definedName name="_xlnm.Print_Area" localSheetId="0">'carta semestral 17'!$A$1:$N$74</definedName>
  </definedNames>
  <calcPr calcId="145621"/>
</workbook>
</file>

<file path=xl/calcChain.xml><?xml version="1.0" encoding="utf-8"?>
<calcChain xmlns="http://schemas.openxmlformats.org/spreadsheetml/2006/main">
  <c r="L74" i="1" l="1"/>
  <c r="K74" i="1"/>
  <c r="O74" i="1" s="1"/>
  <c r="L73" i="1"/>
  <c r="K73" i="1"/>
  <c r="O73" i="1" s="1"/>
  <c r="L72" i="1"/>
  <c r="K72" i="1"/>
  <c r="O72" i="1" s="1"/>
  <c r="L71" i="1"/>
  <c r="K71" i="1"/>
  <c r="O71" i="1" s="1"/>
  <c r="L69" i="1"/>
  <c r="K69" i="1"/>
  <c r="O69" i="1" s="1"/>
  <c r="L67" i="1"/>
  <c r="K67" i="1"/>
  <c r="O67" i="1" s="1"/>
  <c r="L66" i="1"/>
  <c r="K66" i="1"/>
  <c r="M66" i="1" s="1"/>
  <c r="O66" i="1" s="1"/>
  <c r="L65" i="1"/>
  <c r="K65" i="1"/>
  <c r="O65" i="1" s="1"/>
  <c r="L64" i="1"/>
  <c r="K64" i="1"/>
  <c r="O64" i="1" s="1"/>
  <c r="L62" i="1"/>
  <c r="K62" i="1"/>
  <c r="O62" i="1" s="1"/>
  <c r="L61" i="1"/>
  <c r="K61" i="1"/>
  <c r="O61" i="1" s="1"/>
  <c r="L60" i="1"/>
  <c r="K60" i="1"/>
  <c r="O60" i="1" s="1"/>
  <c r="L58" i="1"/>
  <c r="K58" i="1"/>
  <c r="M58" i="1" s="1"/>
  <c r="O58" i="1" s="1"/>
  <c r="L57" i="1"/>
  <c r="K57" i="1"/>
  <c r="M57" i="1" s="1"/>
  <c r="O57" i="1" s="1"/>
  <c r="L55" i="1"/>
  <c r="K55" i="1"/>
  <c r="M55" i="1" s="1"/>
  <c r="O55" i="1" s="1"/>
  <c r="L54" i="1"/>
  <c r="K54" i="1"/>
  <c r="O54" i="1" s="1"/>
  <c r="L53" i="1"/>
  <c r="K53" i="1"/>
  <c r="O53" i="1" s="1"/>
  <c r="L51" i="1"/>
  <c r="K51" i="1"/>
  <c r="O51" i="1" s="1"/>
  <c r="L50" i="1"/>
  <c r="K50" i="1"/>
  <c r="O50" i="1" s="1"/>
  <c r="L48" i="1"/>
  <c r="K48" i="1"/>
  <c r="O48" i="1" s="1"/>
  <c r="L47" i="1"/>
  <c r="K47" i="1"/>
  <c r="O47" i="1" s="1"/>
  <c r="L46" i="1"/>
  <c r="K46" i="1"/>
  <c r="O46" i="1" s="1"/>
  <c r="L44" i="1"/>
  <c r="K44" i="1"/>
  <c r="O44" i="1" s="1"/>
  <c r="L41" i="1"/>
  <c r="K41" i="1"/>
  <c r="O41" i="1" s="1"/>
  <c r="C39" i="1"/>
  <c r="M41" i="1" l="1"/>
  <c r="M44" i="1"/>
  <c r="M46" i="1"/>
  <c r="M47" i="1"/>
  <c r="M48" i="1"/>
  <c r="M50" i="1"/>
  <c r="M51" i="1"/>
  <c r="M53" i="1"/>
  <c r="M54" i="1"/>
  <c r="M60" i="1"/>
  <c r="M61" i="1"/>
  <c r="M62" i="1"/>
  <c r="M64" i="1"/>
  <c r="M65" i="1"/>
  <c r="M67" i="1"/>
  <c r="M69" i="1"/>
  <c r="M71" i="1"/>
  <c r="M72" i="1"/>
  <c r="M73" i="1"/>
  <c r="M74" i="1"/>
</calcChain>
</file>

<file path=xl/comments1.xml><?xml version="1.0" encoding="utf-8"?>
<comments xmlns="http://schemas.openxmlformats.org/spreadsheetml/2006/main">
  <authors>
    <author>Autor</author>
  </authors>
  <commentList>
    <comment ref="A40" authorId="0">
      <text>
        <r>
          <rPr>
            <b/>
            <sz val="8"/>
            <color indexed="81"/>
            <rFont val="Tahoma"/>
            <family val="2"/>
          </rPr>
          <t>Relación de compromisos detallados en la "Carta de compromisos" de Servicio/Departamento.</t>
        </r>
      </text>
    </comment>
    <comment ref="B40" authorId="0">
      <text>
        <r>
          <rPr>
            <b/>
            <sz val="8"/>
            <color indexed="81"/>
            <rFont val="Tahoma"/>
            <family val="2"/>
          </rPr>
          <t>Proceso de la organización al que pertenece el indicador.</t>
        </r>
      </text>
    </comment>
    <comment ref="C40" authorId="0">
      <text>
        <r>
          <rPr>
            <b/>
            <sz val="8"/>
            <color indexed="81"/>
            <rFont val="Tahoma"/>
            <family val="2"/>
          </rPr>
          <t xml:space="preserve">Indicador: </t>
        </r>
        <r>
          <rPr>
            <b/>
            <i/>
            <sz val="8"/>
            <color indexed="81"/>
            <rFont val="Tahoma"/>
            <family val="2"/>
          </rPr>
          <t>Datos o conjunto de datos que ayudan a medir objetivamente la evolución de un proceso o de una actividad</t>
        </r>
        <r>
          <rPr>
            <b/>
            <sz val="8"/>
            <color indexed="81"/>
            <rFont val="Tahoma"/>
            <family val="2"/>
          </rPr>
          <t xml:space="preserve"> (UNE 66175:2003). Definir con detalle el concepto que se quiere valorar.</t>
        </r>
      </text>
    </comment>
    <comment ref="E40" authorId="0">
      <text>
        <r>
          <rPr>
            <b/>
            <sz val="8"/>
            <color indexed="81"/>
            <rFont val="Tahoma"/>
            <family val="2"/>
          </rPr>
          <t xml:space="preserve">Forma de cálculo: </t>
        </r>
        <r>
          <rPr>
            <b/>
            <i/>
            <sz val="8"/>
            <color indexed="81"/>
            <rFont val="Tahoma"/>
            <family val="2"/>
          </rPr>
          <t>Sistema que se empl
ea para computar la información</t>
        </r>
        <r>
          <rPr>
            <b/>
            <sz val="8"/>
            <color indexed="81"/>
            <rFont val="Tahoma"/>
            <family val="2"/>
          </rPr>
          <t xml:space="preserve"> (UNE 66175:2003). Puede ser un recuento, un grado de medida o una estimación sobre una escala de valor, un porcentaje, un ratio, etc.</t>
        </r>
      </text>
    </comment>
    <comment ref="F40" authorId="0">
      <text>
        <r>
          <rPr>
            <b/>
            <sz val="8"/>
            <color indexed="81"/>
            <rFont val="Tahoma"/>
            <family val="2"/>
          </rPr>
          <t>Documento, hoja de cálculo… de los que procede la información para la realización del cálculo.</t>
        </r>
      </text>
    </comment>
    <comment ref="G40" authorId="0">
      <text>
        <r>
          <rPr>
            <b/>
            <sz val="8"/>
            <color indexed="81"/>
            <rFont val="Tahoma"/>
            <family val="2"/>
          </rPr>
          <t>Conviene definir las responsabilidades para la "captación" de información, el análisis/explotación y la comunicación de resultados.</t>
        </r>
      </text>
    </comment>
    <comment ref="H40" authorId="0">
      <text>
        <r>
          <rPr>
            <b/>
            <sz val="8"/>
            <color indexed="81"/>
            <rFont val="Tahoma"/>
            <family val="2"/>
          </rPr>
          <t>Periodicidad con la que se calcula el indicador: mensual, trimestra, anual, etc.</t>
        </r>
      </text>
    </comment>
    <comment ref="I40" authorId="0">
      <text>
        <r>
          <rPr>
            <b/>
            <sz val="8"/>
            <color indexed="81"/>
            <rFont val="Tahoma"/>
            <family val="2"/>
          </rPr>
          <t>Diagramas (histogramas, sectores, radial, curvas, etc.), tabla cifrada, colores, símbolos, dibujos, etc.</t>
        </r>
      </text>
    </comment>
    <comment ref="J40" authorId="0">
      <text>
        <r>
          <rPr>
            <b/>
            <sz val="8"/>
            <color indexed="81"/>
            <rFont val="Tahoma"/>
            <family val="2"/>
          </rPr>
          <t>Objetivo: Algo ambicionado o pretendido (UNE 66175:2003)</t>
        </r>
      </text>
    </comment>
    <comment ref="A43" authorId="0">
      <text>
        <r>
          <rPr>
            <b/>
            <sz val="8"/>
            <color indexed="81"/>
            <rFont val="Tahoma"/>
            <family val="2"/>
          </rPr>
          <t>Relación de compromisos detallados en la "Carta de compromisos" de Servicio/Departamento.</t>
        </r>
      </text>
    </comment>
    <comment ref="B43" authorId="0">
      <text>
        <r>
          <rPr>
            <b/>
            <sz val="8"/>
            <color indexed="81"/>
            <rFont val="Tahoma"/>
            <family val="2"/>
          </rPr>
          <t>Proceso de la organización al que pertenece el indicador.</t>
        </r>
      </text>
    </comment>
    <comment ref="C43" authorId="0">
      <text>
        <r>
          <rPr>
            <b/>
            <sz val="8"/>
            <color indexed="81"/>
            <rFont val="Tahoma"/>
            <family val="2"/>
          </rPr>
          <t xml:space="preserve">Indicador: </t>
        </r>
        <r>
          <rPr>
            <b/>
            <i/>
            <sz val="8"/>
            <color indexed="81"/>
            <rFont val="Tahoma"/>
            <family val="2"/>
          </rPr>
          <t>Datos o conjunto de datos que ayudan a medir objetivamente la evolución de un proceso o de una actividad</t>
        </r>
        <r>
          <rPr>
            <b/>
            <sz val="8"/>
            <color indexed="81"/>
            <rFont val="Tahoma"/>
            <family val="2"/>
          </rPr>
          <t xml:space="preserve"> (UNE 66175:2003). Definir con detalle el concepto que se quiere valorar.</t>
        </r>
      </text>
    </comment>
    <comment ref="E43" authorId="0">
      <text>
        <r>
          <rPr>
            <b/>
            <sz val="8"/>
            <color indexed="81"/>
            <rFont val="Tahoma"/>
            <family val="2"/>
          </rPr>
          <t xml:space="preserve">Forma de cálculo: </t>
        </r>
        <r>
          <rPr>
            <b/>
            <i/>
            <sz val="8"/>
            <color indexed="81"/>
            <rFont val="Tahoma"/>
            <family val="2"/>
          </rPr>
          <t>Sistema que se empl
ea para computar la información</t>
        </r>
        <r>
          <rPr>
            <b/>
            <sz val="8"/>
            <color indexed="81"/>
            <rFont val="Tahoma"/>
            <family val="2"/>
          </rPr>
          <t xml:space="preserve"> (UNE 66175:2003). Puede ser un recuento, un grado de medida o una estimación sobre una escala de valor, un porcentaje, un ratio, etc.</t>
        </r>
      </text>
    </comment>
    <comment ref="F43" authorId="0">
      <text>
        <r>
          <rPr>
            <b/>
            <sz val="8"/>
            <color indexed="81"/>
            <rFont val="Tahoma"/>
            <family val="2"/>
          </rPr>
          <t>Documento, hoja de cálculo… de los que procede la información para la realización del cálculo.</t>
        </r>
      </text>
    </comment>
    <comment ref="G43" authorId="0">
      <text>
        <r>
          <rPr>
            <b/>
            <sz val="8"/>
            <color indexed="81"/>
            <rFont val="Tahoma"/>
            <family val="2"/>
          </rPr>
          <t>Conviene definir las responsabilidades para la "captación" de información, el análisis/explotación y la comunicación de resultados.</t>
        </r>
      </text>
    </comment>
    <comment ref="H43" authorId="0">
      <text>
        <r>
          <rPr>
            <b/>
            <sz val="8"/>
            <color indexed="81"/>
            <rFont val="Tahoma"/>
            <family val="2"/>
          </rPr>
          <t>Periodicidad con la que se calcula el indicador: mensual, trimestra, anual, etc.</t>
        </r>
      </text>
    </comment>
    <comment ref="I43" authorId="0">
      <text>
        <r>
          <rPr>
            <b/>
            <sz val="8"/>
            <color indexed="81"/>
            <rFont val="Tahoma"/>
            <family val="2"/>
          </rPr>
          <t>Diagramas (histogramas, sectores, radial, curvas, etc.), tabla cifrada, colores, símbolos, dibujos, etc.</t>
        </r>
      </text>
    </comment>
    <comment ref="J43" authorId="0">
      <text>
        <r>
          <rPr>
            <b/>
            <sz val="8"/>
            <color indexed="81"/>
            <rFont val="Tahoma"/>
            <family val="2"/>
          </rPr>
          <t>Objetivo: Algo ambicionado o pretendido (UNE 66175:2003)</t>
        </r>
      </text>
    </comment>
    <comment ref="A45" authorId="0">
      <text>
        <r>
          <rPr>
            <b/>
            <sz val="8"/>
            <color indexed="81"/>
            <rFont val="Tahoma"/>
            <family val="2"/>
          </rPr>
          <t>Relación de compromisos detallados en la "Carta de compromisos" de Servicio/Departamento.</t>
        </r>
      </text>
    </comment>
    <comment ref="B45" authorId="0">
      <text>
        <r>
          <rPr>
            <b/>
            <sz val="8"/>
            <color indexed="81"/>
            <rFont val="Tahoma"/>
            <family val="2"/>
          </rPr>
          <t>Proceso de la organización al que pertenece el indicador.</t>
        </r>
      </text>
    </comment>
    <comment ref="C45" authorId="0">
      <text>
        <r>
          <rPr>
            <b/>
            <sz val="8"/>
            <color indexed="81"/>
            <rFont val="Tahoma"/>
            <family val="2"/>
          </rPr>
          <t xml:space="preserve">Indicador: </t>
        </r>
        <r>
          <rPr>
            <b/>
            <i/>
            <sz val="8"/>
            <color indexed="81"/>
            <rFont val="Tahoma"/>
            <family val="2"/>
          </rPr>
          <t>Datos o conjunto de datos que ayudan a medir objetivamente la evolución de un proceso o de una actividad</t>
        </r>
        <r>
          <rPr>
            <b/>
            <sz val="8"/>
            <color indexed="81"/>
            <rFont val="Tahoma"/>
            <family val="2"/>
          </rPr>
          <t xml:space="preserve"> (UNE 66175:2003). Definir con detalle el concepto que se quiere valorar.</t>
        </r>
      </text>
    </comment>
    <comment ref="E45" authorId="0">
      <text>
        <r>
          <rPr>
            <b/>
            <sz val="8"/>
            <color indexed="81"/>
            <rFont val="Tahoma"/>
            <family val="2"/>
          </rPr>
          <t xml:space="preserve">Forma de cálculo: </t>
        </r>
        <r>
          <rPr>
            <b/>
            <i/>
            <sz val="8"/>
            <color indexed="81"/>
            <rFont val="Tahoma"/>
            <family val="2"/>
          </rPr>
          <t>Sistema que se empl
ea para computar la información</t>
        </r>
        <r>
          <rPr>
            <b/>
            <sz val="8"/>
            <color indexed="81"/>
            <rFont val="Tahoma"/>
            <family val="2"/>
          </rPr>
          <t xml:space="preserve"> (UNE 66175:2003). Puede ser un recuento, un grado de medida o una estimación sobre una escala de valor, un porcentaje, un ratio, etc.</t>
        </r>
      </text>
    </comment>
    <comment ref="F45" authorId="0">
      <text>
        <r>
          <rPr>
            <b/>
            <sz val="8"/>
            <color indexed="81"/>
            <rFont val="Tahoma"/>
            <family val="2"/>
          </rPr>
          <t>Documento, hoja de cálculo… de los que procede la información para la realización del cálculo.</t>
        </r>
      </text>
    </comment>
    <comment ref="G45" authorId="0">
      <text>
        <r>
          <rPr>
            <b/>
            <sz val="8"/>
            <color indexed="81"/>
            <rFont val="Tahoma"/>
            <family val="2"/>
          </rPr>
          <t>Conviene definir las responsabilidades para la "captación" de información, el análisis/explotación y la comunicación de resultados.</t>
        </r>
      </text>
    </comment>
    <comment ref="H45" authorId="0">
      <text>
        <r>
          <rPr>
            <b/>
            <sz val="8"/>
            <color indexed="81"/>
            <rFont val="Tahoma"/>
            <family val="2"/>
          </rPr>
          <t>Periodicidad con la que se calcula el indicador: mensual, trimestra, anual, etc.</t>
        </r>
      </text>
    </comment>
    <comment ref="I45" authorId="0">
      <text>
        <r>
          <rPr>
            <b/>
            <sz val="8"/>
            <color indexed="81"/>
            <rFont val="Tahoma"/>
            <family val="2"/>
          </rPr>
          <t>Diagramas (histogramas, sectores, radial, curvas, etc.), tabla cifrada, colores, símbolos, dibujos, etc.</t>
        </r>
      </text>
    </comment>
    <comment ref="J45" authorId="0">
      <text>
        <r>
          <rPr>
            <b/>
            <sz val="8"/>
            <color indexed="81"/>
            <rFont val="Tahoma"/>
            <family val="2"/>
          </rPr>
          <t>Objetivo: Algo ambicionado o pretendido (UNE 66175:2003)</t>
        </r>
      </text>
    </comment>
    <comment ref="A49" authorId="0">
      <text>
        <r>
          <rPr>
            <b/>
            <sz val="8"/>
            <color indexed="81"/>
            <rFont val="Tahoma"/>
            <family val="2"/>
          </rPr>
          <t>Relación de compromisos detallados en la "Carta de compromisos" de Servicio/Departamento.</t>
        </r>
      </text>
    </comment>
    <comment ref="B49" authorId="0">
      <text>
        <r>
          <rPr>
            <b/>
            <sz val="8"/>
            <color indexed="81"/>
            <rFont val="Tahoma"/>
            <family val="2"/>
          </rPr>
          <t>Proceso de la organización al que pertenece el indicador.</t>
        </r>
      </text>
    </comment>
    <comment ref="C49" authorId="0">
      <text>
        <r>
          <rPr>
            <b/>
            <sz val="8"/>
            <color indexed="81"/>
            <rFont val="Tahoma"/>
            <family val="2"/>
          </rPr>
          <t xml:space="preserve">Indicador: </t>
        </r>
        <r>
          <rPr>
            <b/>
            <i/>
            <sz val="8"/>
            <color indexed="81"/>
            <rFont val="Tahoma"/>
            <family val="2"/>
          </rPr>
          <t>Datos o conjunto de datos que ayudan a medir objetivamente la evolución de un proceso o de una actividad</t>
        </r>
        <r>
          <rPr>
            <b/>
            <sz val="8"/>
            <color indexed="81"/>
            <rFont val="Tahoma"/>
            <family val="2"/>
          </rPr>
          <t xml:space="preserve"> (UNE 66175:2003). Definir con detalle el concepto que se quiere valorar.</t>
        </r>
      </text>
    </comment>
    <comment ref="E49" authorId="0">
      <text>
        <r>
          <rPr>
            <b/>
            <sz val="8"/>
            <color indexed="81"/>
            <rFont val="Tahoma"/>
            <family val="2"/>
          </rPr>
          <t xml:space="preserve">Forma de cálculo: </t>
        </r>
        <r>
          <rPr>
            <b/>
            <i/>
            <sz val="8"/>
            <color indexed="81"/>
            <rFont val="Tahoma"/>
            <family val="2"/>
          </rPr>
          <t>Sistema que se empl
ea para computar la información</t>
        </r>
        <r>
          <rPr>
            <b/>
            <sz val="8"/>
            <color indexed="81"/>
            <rFont val="Tahoma"/>
            <family val="2"/>
          </rPr>
          <t xml:space="preserve"> (UNE 66175:2003). Puede ser un recuento, un grado de medida o una estimación sobre una escala de valor, un porcentaje, un ratio, etc.</t>
        </r>
      </text>
    </comment>
    <comment ref="F49" authorId="0">
      <text>
        <r>
          <rPr>
            <b/>
            <sz val="8"/>
            <color indexed="81"/>
            <rFont val="Tahoma"/>
            <family val="2"/>
          </rPr>
          <t>Documento, hoja de cálculo… de los que procede la información para la realización del cálculo.</t>
        </r>
      </text>
    </comment>
    <comment ref="G49" authorId="0">
      <text>
        <r>
          <rPr>
            <b/>
            <sz val="8"/>
            <color indexed="81"/>
            <rFont val="Tahoma"/>
            <family val="2"/>
          </rPr>
          <t>Conviene definir las responsabilidades para la "captación" de información, el análisis/explotación y la comunicación de resultados.</t>
        </r>
      </text>
    </comment>
    <comment ref="H49" authorId="0">
      <text>
        <r>
          <rPr>
            <b/>
            <sz val="8"/>
            <color indexed="81"/>
            <rFont val="Tahoma"/>
            <family val="2"/>
          </rPr>
          <t>Periodicidad con la que se calcula el indicador: mensual, trimestra, anual, etc.</t>
        </r>
      </text>
    </comment>
    <comment ref="I49" authorId="0">
      <text>
        <r>
          <rPr>
            <b/>
            <sz val="8"/>
            <color indexed="81"/>
            <rFont val="Tahoma"/>
            <family val="2"/>
          </rPr>
          <t>Diagramas (histogramas, sectores, radial, curvas, etc.), tabla cifrada, colores, símbolos, dibujos, etc.</t>
        </r>
      </text>
    </comment>
    <comment ref="J49" authorId="0">
      <text>
        <r>
          <rPr>
            <b/>
            <sz val="8"/>
            <color indexed="81"/>
            <rFont val="Tahoma"/>
            <family val="2"/>
          </rPr>
          <t>Objetivo: Algo ambicionado o pretendido (UNE 66175:2003)</t>
        </r>
      </text>
    </comment>
    <comment ref="A52" authorId="0">
      <text>
        <r>
          <rPr>
            <b/>
            <sz val="8"/>
            <color indexed="81"/>
            <rFont val="Tahoma"/>
            <family val="2"/>
          </rPr>
          <t>Relación de compromisos detallados en la "Carta de compromisos" de Servicio/Departamento.</t>
        </r>
      </text>
    </comment>
    <comment ref="B52" authorId="0">
      <text>
        <r>
          <rPr>
            <b/>
            <sz val="8"/>
            <color indexed="81"/>
            <rFont val="Tahoma"/>
            <family val="2"/>
          </rPr>
          <t>Proceso de la organización al que pertenece el indicador.</t>
        </r>
      </text>
    </comment>
    <comment ref="C52" authorId="0">
      <text>
        <r>
          <rPr>
            <b/>
            <sz val="8"/>
            <color indexed="81"/>
            <rFont val="Tahoma"/>
            <family val="2"/>
          </rPr>
          <t xml:space="preserve">Indicador: </t>
        </r>
        <r>
          <rPr>
            <b/>
            <i/>
            <sz val="8"/>
            <color indexed="81"/>
            <rFont val="Tahoma"/>
            <family val="2"/>
          </rPr>
          <t>Datos o conjunto de datos que ayudan a medir objetivamente la evolución de un proceso o de una actividad</t>
        </r>
        <r>
          <rPr>
            <b/>
            <sz val="8"/>
            <color indexed="81"/>
            <rFont val="Tahoma"/>
            <family val="2"/>
          </rPr>
          <t xml:space="preserve"> (UNE 66175:2003). Definir con detalle el concepto que se quiere valorar.</t>
        </r>
      </text>
    </comment>
    <comment ref="E52" authorId="0">
      <text>
        <r>
          <rPr>
            <b/>
            <sz val="8"/>
            <color indexed="81"/>
            <rFont val="Tahoma"/>
            <family val="2"/>
          </rPr>
          <t xml:space="preserve">Forma de cálculo: </t>
        </r>
        <r>
          <rPr>
            <b/>
            <i/>
            <sz val="8"/>
            <color indexed="81"/>
            <rFont val="Tahoma"/>
            <family val="2"/>
          </rPr>
          <t>Sistema que se empl
ea para computar la información</t>
        </r>
        <r>
          <rPr>
            <b/>
            <sz val="8"/>
            <color indexed="81"/>
            <rFont val="Tahoma"/>
            <family val="2"/>
          </rPr>
          <t xml:space="preserve"> (UNE 66175:2003). Puede ser un recuento, un grado de medida o una estimación sobre una escala de valor, un porcentaje, un ratio, etc.</t>
        </r>
      </text>
    </comment>
    <comment ref="F52" authorId="0">
      <text>
        <r>
          <rPr>
            <b/>
            <sz val="8"/>
            <color indexed="81"/>
            <rFont val="Tahoma"/>
            <family val="2"/>
          </rPr>
          <t>Documento, hoja de cálculo… de los que procede la información para la realización del cálculo.</t>
        </r>
      </text>
    </comment>
    <comment ref="G52" authorId="0">
      <text>
        <r>
          <rPr>
            <b/>
            <sz val="8"/>
            <color indexed="81"/>
            <rFont val="Tahoma"/>
            <family val="2"/>
          </rPr>
          <t>Conviene definir las responsabilidades para la "captación" de información, el análisis/explotación y la comunicación de resultados.</t>
        </r>
      </text>
    </comment>
    <comment ref="H52" authorId="0">
      <text>
        <r>
          <rPr>
            <b/>
            <sz val="8"/>
            <color indexed="81"/>
            <rFont val="Tahoma"/>
            <family val="2"/>
          </rPr>
          <t>Periodicidad con la que se calcula el indicador: mensual, trimestra, anual, etc.</t>
        </r>
      </text>
    </comment>
    <comment ref="I52" authorId="0">
      <text>
        <r>
          <rPr>
            <b/>
            <sz val="8"/>
            <color indexed="81"/>
            <rFont val="Tahoma"/>
            <family val="2"/>
          </rPr>
          <t>Diagramas (histogramas, sectores, radial, curvas, etc.), tabla cifrada, colores, símbolos, dibujos, etc.</t>
        </r>
      </text>
    </comment>
    <comment ref="J52" authorId="0">
      <text>
        <r>
          <rPr>
            <b/>
            <sz val="8"/>
            <color indexed="81"/>
            <rFont val="Tahoma"/>
            <family val="2"/>
          </rPr>
          <t>Objetivo: Algo ambicionado o pretendido (UNE 66175:2003)</t>
        </r>
      </text>
    </comment>
    <comment ref="A56" authorId="0">
      <text>
        <r>
          <rPr>
            <b/>
            <sz val="8"/>
            <color indexed="81"/>
            <rFont val="Tahoma"/>
            <family val="2"/>
          </rPr>
          <t>Relación de compromisos detallados en la "Carta de compromisos" de Servicio/Departamento.</t>
        </r>
      </text>
    </comment>
    <comment ref="B56" authorId="0">
      <text>
        <r>
          <rPr>
            <b/>
            <sz val="8"/>
            <color indexed="81"/>
            <rFont val="Tahoma"/>
            <family val="2"/>
          </rPr>
          <t>Proceso de la organización al que pertenece el indicador.</t>
        </r>
      </text>
    </comment>
    <comment ref="C56" authorId="0">
      <text>
        <r>
          <rPr>
            <b/>
            <sz val="8"/>
            <color indexed="81"/>
            <rFont val="Tahoma"/>
            <family val="2"/>
          </rPr>
          <t xml:space="preserve">Indicador: </t>
        </r>
        <r>
          <rPr>
            <b/>
            <i/>
            <sz val="8"/>
            <color indexed="81"/>
            <rFont val="Tahoma"/>
            <family val="2"/>
          </rPr>
          <t>Datos o conjunto de datos que ayudan a medir objetivamente la evolución de un proceso o de una actividad</t>
        </r>
        <r>
          <rPr>
            <b/>
            <sz val="8"/>
            <color indexed="81"/>
            <rFont val="Tahoma"/>
            <family val="2"/>
          </rPr>
          <t xml:space="preserve"> (UNE 66175:2003). Definir con detalle el concepto que se quiere valorar.</t>
        </r>
      </text>
    </comment>
    <comment ref="E56" authorId="0">
      <text>
        <r>
          <rPr>
            <b/>
            <sz val="8"/>
            <color indexed="81"/>
            <rFont val="Tahoma"/>
            <family val="2"/>
          </rPr>
          <t xml:space="preserve">Forma de cálculo: </t>
        </r>
        <r>
          <rPr>
            <b/>
            <i/>
            <sz val="8"/>
            <color indexed="81"/>
            <rFont val="Tahoma"/>
            <family val="2"/>
          </rPr>
          <t>Sistema que se empl
ea para computar la información</t>
        </r>
        <r>
          <rPr>
            <b/>
            <sz val="8"/>
            <color indexed="81"/>
            <rFont val="Tahoma"/>
            <family val="2"/>
          </rPr>
          <t xml:space="preserve"> (UNE 66175:2003). Puede ser un recuento, un grado de medida o una estimación sobre una escala de valor, un porcentaje, un ratio, etc.</t>
        </r>
      </text>
    </comment>
    <comment ref="F56" authorId="0">
      <text>
        <r>
          <rPr>
            <b/>
            <sz val="8"/>
            <color indexed="81"/>
            <rFont val="Tahoma"/>
            <family val="2"/>
          </rPr>
          <t>Documento, hoja de cálculo… de los que procede la información para la realización del cálculo.</t>
        </r>
      </text>
    </comment>
    <comment ref="G56" authorId="0">
      <text>
        <r>
          <rPr>
            <b/>
            <sz val="8"/>
            <color indexed="81"/>
            <rFont val="Tahoma"/>
            <family val="2"/>
          </rPr>
          <t>Conviene definir las responsabilidades para la "captación" de información, el análisis/explotación y la comunicación de resultados.</t>
        </r>
      </text>
    </comment>
    <comment ref="H56" authorId="0">
      <text>
        <r>
          <rPr>
            <b/>
            <sz val="8"/>
            <color indexed="81"/>
            <rFont val="Tahoma"/>
            <family val="2"/>
          </rPr>
          <t>Periodicidad con la que se calcula el indicador: mensual, trimestra, anual, etc.</t>
        </r>
      </text>
    </comment>
    <comment ref="I56" authorId="0">
      <text>
        <r>
          <rPr>
            <b/>
            <sz val="8"/>
            <color indexed="81"/>
            <rFont val="Tahoma"/>
            <family val="2"/>
          </rPr>
          <t>Diagramas (histogramas, sectores, radial, curvas, etc.), tabla cifrada, colores, símbolos, dibujos, etc.</t>
        </r>
      </text>
    </comment>
    <comment ref="J56" authorId="0">
      <text>
        <r>
          <rPr>
            <b/>
            <sz val="8"/>
            <color indexed="81"/>
            <rFont val="Tahoma"/>
            <family val="2"/>
          </rPr>
          <t>Objetivo: Algo ambicionado o pretendido (UNE 66175:2003)</t>
        </r>
      </text>
    </comment>
    <comment ref="A59" authorId="0">
      <text>
        <r>
          <rPr>
            <b/>
            <sz val="8"/>
            <color indexed="81"/>
            <rFont val="Tahoma"/>
            <family val="2"/>
          </rPr>
          <t>Relación de compromisos detallados en la "Carta de compromisos" de Servicio/Departamento.</t>
        </r>
      </text>
    </comment>
    <comment ref="B59" authorId="0">
      <text>
        <r>
          <rPr>
            <b/>
            <sz val="8"/>
            <color indexed="81"/>
            <rFont val="Tahoma"/>
            <family val="2"/>
          </rPr>
          <t>Proceso de la organización al que pertenece el indicador.</t>
        </r>
      </text>
    </comment>
    <comment ref="C59" authorId="0">
      <text>
        <r>
          <rPr>
            <b/>
            <sz val="8"/>
            <color indexed="81"/>
            <rFont val="Tahoma"/>
            <family val="2"/>
          </rPr>
          <t xml:space="preserve">Indicador: </t>
        </r>
        <r>
          <rPr>
            <b/>
            <i/>
            <sz val="8"/>
            <color indexed="81"/>
            <rFont val="Tahoma"/>
            <family val="2"/>
          </rPr>
          <t>Datos o conjunto de datos que ayudan a medir objetivamente la evolución de un proceso o de una actividad</t>
        </r>
        <r>
          <rPr>
            <b/>
            <sz val="8"/>
            <color indexed="81"/>
            <rFont val="Tahoma"/>
            <family val="2"/>
          </rPr>
          <t xml:space="preserve"> (UNE 66175:2003). Definir con detalle el concepto que se quiere valorar.</t>
        </r>
      </text>
    </comment>
    <comment ref="E59" authorId="0">
      <text>
        <r>
          <rPr>
            <b/>
            <sz val="8"/>
            <color indexed="81"/>
            <rFont val="Tahoma"/>
            <family val="2"/>
          </rPr>
          <t xml:space="preserve">Forma de cálculo: </t>
        </r>
        <r>
          <rPr>
            <b/>
            <i/>
            <sz val="8"/>
            <color indexed="81"/>
            <rFont val="Tahoma"/>
            <family val="2"/>
          </rPr>
          <t>Sistema que se empl
ea para computar la información</t>
        </r>
        <r>
          <rPr>
            <b/>
            <sz val="8"/>
            <color indexed="81"/>
            <rFont val="Tahoma"/>
            <family val="2"/>
          </rPr>
          <t xml:space="preserve"> (UNE 66175:2003). Puede ser un recuento, un grado de medida o una estimación sobre una escala de valor, un porcentaje, un ratio, etc.</t>
        </r>
      </text>
    </comment>
    <comment ref="F59" authorId="0">
      <text>
        <r>
          <rPr>
            <b/>
            <sz val="8"/>
            <color indexed="81"/>
            <rFont val="Tahoma"/>
            <family val="2"/>
          </rPr>
          <t>Documento, hoja de cálculo… de los que procede la información para la realización del cálculo.</t>
        </r>
      </text>
    </comment>
    <comment ref="G59" authorId="0">
      <text>
        <r>
          <rPr>
            <b/>
            <sz val="8"/>
            <color indexed="81"/>
            <rFont val="Tahoma"/>
            <family val="2"/>
          </rPr>
          <t>Conviene definir las responsabilidades para la "captación" de información, el análisis/explotación y la comunicación de resultados.</t>
        </r>
      </text>
    </comment>
    <comment ref="H59" authorId="0">
      <text>
        <r>
          <rPr>
            <b/>
            <sz val="8"/>
            <color indexed="81"/>
            <rFont val="Tahoma"/>
            <family val="2"/>
          </rPr>
          <t>Periodicidad con la que se calcula el indicador: mensual, trimestra, anual, etc.</t>
        </r>
      </text>
    </comment>
    <comment ref="I59" authorId="0">
      <text>
        <r>
          <rPr>
            <b/>
            <sz val="8"/>
            <color indexed="81"/>
            <rFont val="Tahoma"/>
            <family val="2"/>
          </rPr>
          <t>Diagramas (histogramas, sectores, radial, curvas, etc.), tabla cifrada, colores, símbolos, dibujos, etc.</t>
        </r>
      </text>
    </comment>
    <comment ref="J59" authorId="0">
      <text>
        <r>
          <rPr>
            <b/>
            <sz val="8"/>
            <color indexed="81"/>
            <rFont val="Tahoma"/>
            <family val="2"/>
          </rPr>
          <t>Objetivo: Algo ambicionado o pretendido (UNE 66175:2003)</t>
        </r>
      </text>
    </comment>
    <comment ref="A63" authorId="0">
      <text>
        <r>
          <rPr>
            <b/>
            <sz val="8"/>
            <color indexed="81"/>
            <rFont val="Tahoma"/>
            <family val="2"/>
          </rPr>
          <t>Relación de compromisos detallados en la "Carta de compromisos" de Servicio/Departamento.</t>
        </r>
      </text>
    </comment>
    <comment ref="B63" authorId="0">
      <text>
        <r>
          <rPr>
            <b/>
            <sz val="8"/>
            <color indexed="81"/>
            <rFont val="Tahoma"/>
            <family val="2"/>
          </rPr>
          <t>Proceso de la organización al que pertenece el indicador.</t>
        </r>
      </text>
    </comment>
    <comment ref="C63" authorId="0">
      <text>
        <r>
          <rPr>
            <b/>
            <sz val="8"/>
            <color indexed="81"/>
            <rFont val="Tahoma"/>
            <family val="2"/>
          </rPr>
          <t xml:space="preserve">Indicador: </t>
        </r>
        <r>
          <rPr>
            <b/>
            <i/>
            <sz val="8"/>
            <color indexed="81"/>
            <rFont val="Tahoma"/>
            <family val="2"/>
          </rPr>
          <t>Datos o conjunto de datos que ayudan a medir objetivamente la evolución de un proceso o de una actividad</t>
        </r>
        <r>
          <rPr>
            <b/>
            <sz val="8"/>
            <color indexed="81"/>
            <rFont val="Tahoma"/>
            <family val="2"/>
          </rPr>
          <t xml:space="preserve"> (UNE 66175:2003). Definir con detalle el concepto que se quiere valorar.</t>
        </r>
      </text>
    </comment>
    <comment ref="E63" authorId="0">
      <text>
        <r>
          <rPr>
            <b/>
            <sz val="8"/>
            <color indexed="81"/>
            <rFont val="Tahoma"/>
            <family val="2"/>
          </rPr>
          <t xml:space="preserve">Forma de cálculo: </t>
        </r>
        <r>
          <rPr>
            <b/>
            <i/>
            <sz val="8"/>
            <color indexed="81"/>
            <rFont val="Tahoma"/>
            <family val="2"/>
          </rPr>
          <t>Sistema que se empl
ea para computar la información</t>
        </r>
        <r>
          <rPr>
            <b/>
            <sz val="8"/>
            <color indexed="81"/>
            <rFont val="Tahoma"/>
            <family val="2"/>
          </rPr>
          <t xml:space="preserve"> (UNE 66175:2003). Puede ser un recuento, un grado de medida o una estimación sobre una escala de valor, un porcentaje, un ratio, etc.</t>
        </r>
      </text>
    </comment>
    <comment ref="F63" authorId="0">
      <text>
        <r>
          <rPr>
            <b/>
            <sz val="8"/>
            <color indexed="81"/>
            <rFont val="Tahoma"/>
            <family val="2"/>
          </rPr>
          <t>Documento, hoja de cálculo… de los que procede la información para la realización del cálculo.</t>
        </r>
      </text>
    </comment>
    <comment ref="G63" authorId="0">
      <text>
        <r>
          <rPr>
            <b/>
            <sz val="8"/>
            <color indexed="81"/>
            <rFont val="Tahoma"/>
            <family val="2"/>
          </rPr>
          <t>Conviene definir las responsabilidades para la "captación" de información, el análisis/explotación y la comunicación de resultados.</t>
        </r>
      </text>
    </comment>
    <comment ref="H63" authorId="0">
      <text>
        <r>
          <rPr>
            <b/>
            <sz val="8"/>
            <color indexed="81"/>
            <rFont val="Tahoma"/>
            <family val="2"/>
          </rPr>
          <t>Periodicidad con la que se calcula el indicador: mensual, trimestra, anual, etc.</t>
        </r>
      </text>
    </comment>
    <comment ref="I63" authorId="0">
      <text>
        <r>
          <rPr>
            <b/>
            <sz val="8"/>
            <color indexed="81"/>
            <rFont val="Tahoma"/>
            <family val="2"/>
          </rPr>
          <t>Diagramas (histogramas, sectores, radial, curvas, etc.), tabla cifrada, colores, símbolos, dibujos, etc.</t>
        </r>
      </text>
    </comment>
    <comment ref="J63" authorId="0">
      <text>
        <r>
          <rPr>
            <b/>
            <sz val="8"/>
            <color indexed="81"/>
            <rFont val="Tahoma"/>
            <family val="2"/>
          </rPr>
          <t>Objetivo: Algo ambicionado o pretendido (UNE 66175:2003)</t>
        </r>
      </text>
    </comment>
    <comment ref="A68" authorId="0">
      <text>
        <r>
          <rPr>
            <b/>
            <sz val="8"/>
            <color indexed="81"/>
            <rFont val="Tahoma"/>
            <family val="2"/>
          </rPr>
          <t>Relación de compromisos detallados en la "Carta de compromisos" de Servicio/Departamento.</t>
        </r>
      </text>
    </comment>
    <comment ref="B68" authorId="0">
      <text>
        <r>
          <rPr>
            <b/>
            <sz val="8"/>
            <color indexed="81"/>
            <rFont val="Tahoma"/>
            <family val="2"/>
          </rPr>
          <t>Proceso de la organización al que pertenece el indicador.</t>
        </r>
      </text>
    </comment>
    <comment ref="C68" authorId="0">
      <text>
        <r>
          <rPr>
            <b/>
            <sz val="8"/>
            <color indexed="81"/>
            <rFont val="Tahoma"/>
            <family val="2"/>
          </rPr>
          <t xml:space="preserve">Indicador: </t>
        </r>
        <r>
          <rPr>
            <b/>
            <i/>
            <sz val="8"/>
            <color indexed="81"/>
            <rFont val="Tahoma"/>
            <family val="2"/>
          </rPr>
          <t>Datos o conjunto de datos que ayudan a medir objetivamente la evolución de un proceso o de una actividad</t>
        </r>
        <r>
          <rPr>
            <b/>
            <sz val="8"/>
            <color indexed="81"/>
            <rFont val="Tahoma"/>
            <family val="2"/>
          </rPr>
          <t xml:space="preserve"> (UNE 66175:2003). Definir con detalle el concepto que se quiere valorar.</t>
        </r>
      </text>
    </comment>
    <comment ref="E68" authorId="0">
      <text>
        <r>
          <rPr>
            <b/>
            <sz val="8"/>
            <color indexed="81"/>
            <rFont val="Tahoma"/>
            <family val="2"/>
          </rPr>
          <t xml:space="preserve">Forma de cálculo: </t>
        </r>
        <r>
          <rPr>
            <b/>
            <i/>
            <sz val="8"/>
            <color indexed="81"/>
            <rFont val="Tahoma"/>
            <family val="2"/>
          </rPr>
          <t>Sistema que se empl
ea para computar la información</t>
        </r>
        <r>
          <rPr>
            <b/>
            <sz val="8"/>
            <color indexed="81"/>
            <rFont val="Tahoma"/>
            <family val="2"/>
          </rPr>
          <t xml:space="preserve"> (UNE 66175:2003). Puede ser un recuento, un grado de medida o una estimación sobre una escala de valor, un porcentaje, un ratio, etc.</t>
        </r>
      </text>
    </comment>
    <comment ref="F68" authorId="0">
      <text>
        <r>
          <rPr>
            <b/>
            <sz val="8"/>
            <color indexed="81"/>
            <rFont val="Tahoma"/>
            <family val="2"/>
          </rPr>
          <t>Documento, hoja de cálculo… de los que procede la información para la realización del cálculo.</t>
        </r>
      </text>
    </comment>
    <comment ref="G68" authorId="0">
      <text>
        <r>
          <rPr>
            <b/>
            <sz val="8"/>
            <color indexed="81"/>
            <rFont val="Tahoma"/>
            <family val="2"/>
          </rPr>
          <t>Conviene definir las responsabilidades para la "captación" de información, el análisis/explotación y la comunicación de resultados.</t>
        </r>
      </text>
    </comment>
    <comment ref="H68" authorId="0">
      <text>
        <r>
          <rPr>
            <b/>
            <sz val="8"/>
            <color indexed="81"/>
            <rFont val="Tahoma"/>
            <family val="2"/>
          </rPr>
          <t>Periodicidad con la que se calcula el indicador: mensual, trimestra, anual, etc.</t>
        </r>
      </text>
    </comment>
    <comment ref="I68" authorId="0">
      <text>
        <r>
          <rPr>
            <b/>
            <sz val="8"/>
            <color indexed="81"/>
            <rFont val="Tahoma"/>
            <family val="2"/>
          </rPr>
          <t>Diagramas (histogramas, sectores, radial, curvas, etc.), tabla cifrada, colores, símbolos, dibujos, etc.</t>
        </r>
      </text>
    </comment>
    <comment ref="J68" authorId="0">
      <text>
        <r>
          <rPr>
            <b/>
            <sz val="8"/>
            <color indexed="81"/>
            <rFont val="Tahoma"/>
            <family val="2"/>
          </rPr>
          <t>Objetivo: Algo ambicionado o pretendido (UNE 66175:2003)</t>
        </r>
      </text>
    </comment>
    <comment ref="A70" authorId="0">
      <text>
        <r>
          <rPr>
            <b/>
            <sz val="8"/>
            <color indexed="81"/>
            <rFont val="Tahoma"/>
            <family val="2"/>
          </rPr>
          <t>Relación de compromisos detallados en la "Carta de compromisos" de Servicio/Departamento.</t>
        </r>
      </text>
    </comment>
    <comment ref="B70" authorId="0">
      <text>
        <r>
          <rPr>
            <b/>
            <sz val="8"/>
            <color indexed="81"/>
            <rFont val="Tahoma"/>
            <family val="2"/>
          </rPr>
          <t>Proceso de la organización al que pertenece el indicador.</t>
        </r>
      </text>
    </comment>
    <comment ref="C70" authorId="0">
      <text>
        <r>
          <rPr>
            <b/>
            <sz val="8"/>
            <color indexed="81"/>
            <rFont val="Tahoma"/>
            <family val="2"/>
          </rPr>
          <t xml:space="preserve">Indicador: </t>
        </r>
        <r>
          <rPr>
            <b/>
            <i/>
            <sz val="8"/>
            <color indexed="81"/>
            <rFont val="Tahoma"/>
            <family val="2"/>
          </rPr>
          <t>Datos o conjunto de datos que ayudan a medir objetivamente la evolución de un proceso o de una actividad</t>
        </r>
        <r>
          <rPr>
            <b/>
            <sz val="8"/>
            <color indexed="81"/>
            <rFont val="Tahoma"/>
            <family val="2"/>
          </rPr>
          <t xml:space="preserve"> (UNE 66175:2003). Definir con detalle el concepto que se quiere valorar.</t>
        </r>
      </text>
    </comment>
    <comment ref="E70" authorId="0">
      <text>
        <r>
          <rPr>
            <b/>
            <sz val="8"/>
            <color indexed="81"/>
            <rFont val="Tahoma"/>
            <family val="2"/>
          </rPr>
          <t xml:space="preserve">Forma de cálculo: </t>
        </r>
        <r>
          <rPr>
            <b/>
            <i/>
            <sz val="8"/>
            <color indexed="81"/>
            <rFont val="Tahoma"/>
            <family val="2"/>
          </rPr>
          <t>Sistema que se empl
ea para computar la información</t>
        </r>
        <r>
          <rPr>
            <b/>
            <sz val="8"/>
            <color indexed="81"/>
            <rFont val="Tahoma"/>
            <family val="2"/>
          </rPr>
          <t xml:space="preserve"> (UNE 66175:2003). Puede ser un recuento, un grado de medida o una estimación sobre una escala de valor, un porcentaje, un ratio, etc.</t>
        </r>
      </text>
    </comment>
    <comment ref="F70" authorId="0">
      <text>
        <r>
          <rPr>
            <b/>
            <sz val="8"/>
            <color indexed="81"/>
            <rFont val="Tahoma"/>
            <family val="2"/>
          </rPr>
          <t>Documento, hoja de cálculo… de los que procede la información para la realización del cálculo.</t>
        </r>
      </text>
    </comment>
    <comment ref="G70" authorId="0">
      <text>
        <r>
          <rPr>
            <b/>
            <sz val="8"/>
            <color indexed="81"/>
            <rFont val="Tahoma"/>
            <family val="2"/>
          </rPr>
          <t>Conviene definir las responsabilidades para la "captación" de información, el análisis/explotación y la comunicación de resultados.</t>
        </r>
      </text>
    </comment>
    <comment ref="H70" authorId="0">
      <text>
        <r>
          <rPr>
            <b/>
            <sz val="8"/>
            <color indexed="81"/>
            <rFont val="Tahoma"/>
            <family val="2"/>
          </rPr>
          <t>Periodicidad con la que se calcula el indicador: mensual, trimestra, anual, etc.</t>
        </r>
      </text>
    </comment>
    <comment ref="I70" authorId="0">
      <text>
        <r>
          <rPr>
            <b/>
            <sz val="8"/>
            <color indexed="81"/>
            <rFont val="Tahoma"/>
            <family val="2"/>
          </rPr>
          <t>Diagramas (histogramas, sectores, radial, curvas, etc.), tabla cifrada, colores, símbolos, dibujos, etc.</t>
        </r>
      </text>
    </comment>
    <comment ref="J70" authorId="0">
      <text>
        <r>
          <rPr>
            <b/>
            <sz val="8"/>
            <color indexed="81"/>
            <rFont val="Tahoma"/>
            <family val="2"/>
          </rPr>
          <t>Objetivo: Algo ambicionado o pretendido (UNE 66175:2003)</t>
        </r>
      </text>
    </comment>
  </commentList>
</comments>
</file>

<file path=xl/sharedStrings.xml><?xml version="1.0" encoding="utf-8"?>
<sst xmlns="http://schemas.openxmlformats.org/spreadsheetml/2006/main" count="363" uniqueCount="167">
  <si>
    <t xml:space="preserve">INDICADORES DE LA CARTA DE COMPROMISOS </t>
  </si>
  <si>
    <t>Seguridad - Ayuntamiento de Alcobendas</t>
  </si>
  <si>
    <t>Resultados 2017</t>
  </si>
  <si>
    <r>
      <t>1.</t>
    </r>
    <r>
      <rPr>
        <sz val="7"/>
        <color indexed="8"/>
        <rFont val="Times New Roman"/>
        <family val="1"/>
      </rPr>
      <t xml:space="preserve">       </t>
    </r>
    <r>
      <rPr>
        <sz val="11"/>
        <color theme="1"/>
        <rFont val="Calibri"/>
        <family val="2"/>
        <scheme val="minor"/>
      </rPr>
      <t>Atención inmediata: El resultado ha sido sobresaliente obteniendo el 100 %</t>
    </r>
  </si>
  <si>
    <r>
      <t xml:space="preserve">        a.</t>
    </r>
    <r>
      <rPr>
        <sz val="7"/>
        <color indexed="8"/>
        <rFont val="Times New Roman"/>
        <family val="1"/>
      </rPr>
      <t xml:space="preserve">       </t>
    </r>
    <r>
      <rPr>
        <sz val="11"/>
        <color theme="1"/>
        <rFont val="Calibri"/>
        <family val="2"/>
        <scheme val="minor"/>
      </rPr>
      <t>El servicio de atención telefónica a través de los teléfonos de urgencias 092 y 112 de la Policía Local de Alcobendas, durante el año 2017 ha funcionado de forma correcta y sin interrupción las 24 horas de cada día, los componentes de este equipo se esmeran en la confidencialidad y el sistema no ha sufrido ningún fallo.</t>
    </r>
  </si>
  <si>
    <r>
      <t xml:space="preserve">        b.</t>
    </r>
    <r>
      <rPr>
        <sz val="7"/>
        <color indexed="8"/>
        <rFont val="Times New Roman"/>
        <family val="1"/>
      </rPr>
      <t xml:space="preserve">      </t>
    </r>
    <r>
      <rPr>
        <sz val="11"/>
        <color theme="1"/>
        <rFont val="Calibri"/>
        <family val="2"/>
        <scheme val="minor"/>
      </rPr>
      <t xml:space="preserve">Las patrullas destinadas a los lugares con mayor demanda de servicio han estado presentes siempre que los ciudadanos las han requerido.  </t>
    </r>
  </si>
  <si>
    <r>
      <t>2.</t>
    </r>
    <r>
      <rPr>
        <sz val="7"/>
        <color indexed="8"/>
        <rFont val="Times New Roman"/>
        <family val="1"/>
      </rPr>
      <t xml:space="preserve">       </t>
    </r>
    <r>
      <rPr>
        <sz val="11"/>
        <color theme="1"/>
        <rFont val="Calibri"/>
        <family val="2"/>
        <scheme val="minor"/>
      </rPr>
      <t>Actuación Rápida:</t>
    </r>
  </si>
  <si>
    <t xml:space="preserve">        Se ha cumplido en todo el año con un 97,74% con alguna demora en los casos de emergencias debido a la carga de requerimientos por parte de los cuidadanos en horas punta.</t>
  </si>
  <si>
    <r>
      <t>3.</t>
    </r>
    <r>
      <rPr>
        <sz val="7"/>
        <color indexed="8"/>
        <rFont val="Times New Roman"/>
        <family val="1"/>
      </rPr>
      <t xml:space="preserve">       </t>
    </r>
    <r>
      <rPr>
        <sz val="11"/>
        <color theme="1"/>
        <rFont val="Calibri"/>
        <family val="2"/>
        <scheme val="minor"/>
      </rPr>
      <t>Atención a la Víctima</t>
    </r>
  </si>
  <si>
    <r>
      <t xml:space="preserve">        a.</t>
    </r>
    <r>
      <rPr>
        <sz val="7"/>
        <color indexed="8"/>
        <rFont val="Times New Roman"/>
        <family val="1"/>
      </rPr>
      <t xml:space="preserve">       </t>
    </r>
    <r>
      <rPr>
        <sz val="11"/>
        <color theme="1"/>
        <rFont val="Calibri"/>
        <family val="2"/>
        <scheme val="minor"/>
      </rPr>
      <t>Las unidades especializadas en el tratamiento de las infracciones penales han desarrollado sus funciones con la delicadeza exigida en estos casos, atendiendo a las víctimas  con dedicación y confidencialidad, poniéndolas en contacto, en todo caso, con los servicios psicológicos y de asesoramiento adecuados.</t>
    </r>
  </si>
  <si>
    <r>
      <t xml:space="preserve">        b.</t>
    </r>
    <r>
      <rPr>
        <sz val="7"/>
        <color indexed="8"/>
        <rFont val="Times New Roman"/>
        <family val="1"/>
      </rPr>
      <t xml:space="preserve">      </t>
    </r>
    <r>
      <rPr>
        <sz val="11"/>
        <color theme="1"/>
        <rFont val="Calibri"/>
        <family val="2"/>
        <scheme val="minor"/>
      </rPr>
      <t>La atención a la víctima de violencia de género ha sido siempre inmediata y prioritaria, se han instruido todos los atestados necesarios, así como las solicitudes de orden de protección y siempre han sido remitidas antes de 12 horas a la autoridad judicial.</t>
    </r>
  </si>
  <si>
    <r>
      <t xml:space="preserve">        c.</t>
    </r>
    <r>
      <rPr>
        <sz val="7"/>
        <color indexed="8"/>
        <rFont val="Times New Roman"/>
        <family val="1"/>
      </rPr>
      <t xml:space="preserve">       </t>
    </r>
    <r>
      <rPr>
        <sz val="11"/>
        <color theme="1"/>
        <rFont val="Calibri"/>
        <family val="2"/>
        <scheme val="minor"/>
      </rPr>
      <t>En todos los casos el riesgo específico para las víctimas de violencia de género ha sido valorado y se ha aplicado de forma individualizada el plan de protección y seguimiento.</t>
    </r>
  </si>
  <si>
    <r>
      <t>4.</t>
    </r>
    <r>
      <rPr>
        <sz val="7"/>
        <color indexed="8"/>
        <rFont val="Times New Roman"/>
        <family val="1"/>
      </rPr>
      <t xml:space="preserve">       </t>
    </r>
    <r>
      <rPr>
        <sz val="11"/>
        <color theme="1"/>
        <rFont val="Calibri"/>
        <family val="2"/>
        <scheme val="minor"/>
      </rPr>
      <t>Seguridad para la comunidad</t>
    </r>
  </si>
  <si>
    <r>
      <t xml:space="preserve">        a.</t>
    </r>
    <r>
      <rPr>
        <sz val="7"/>
        <color indexed="8"/>
        <rFont val="Times New Roman"/>
        <family val="1"/>
      </rPr>
      <t xml:space="preserve">       </t>
    </r>
    <r>
      <rPr>
        <sz val="11"/>
        <color theme="1"/>
        <rFont val="Calibri"/>
        <family val="2"/>
        <scheme val="minor"/>
      </rPr>
      <t>La relación de la Policía Local con la sociedad de Alcobendas ha sido constante. Se han mantenido reuniones, tanto con las asociaciones empresariales, como con agrupaciones vecinales y otros colectivos que lo han requerido. Se ha recibido la visión del problema desde la óptica del ciudadano y dentro del grupo se han tratado los planes de actuación. Todos los casos, programados o surgidos de forma imprevista han sido tratados.</t>
    </r>
  </si>
  <si>
    <r>
      <t xml:space="preserve">        b.</t>
    </r>
    <r>
      <rPr>
        <sz val="7"/>
        <color indexed="8"/>
        <rFont val="Times New Roman"/>
        <family val="1"/>
      </rPr>
      <t xml:space="preserve">      </t>
    </r>
    <r>
      <rPr>
        <sz val="11"/>
        <color theme="1"/>
        <rFont val="Calibri"/>
        <family val="2"/>
        <scheme val="minor"/>
      </rPr>
      <t>Cada jornada, los distritos han estado mayormente cubiertos por unidades policiales con un 99,54%. Se han identificado las zonas que requieren especial presencia y destinado a ellas los efectivos de forma preferente.</t>
    </r>
  </si>
  <si>
    <r>
      <t>5.</t>
    </r>
    <r>
      <rPr>
        <sz val="7"/>
        <color indexed="8"/>
        <rFont val="Times New Roman"/>
        <family val="1"/>
      </rPr>
      <t xml:space="preserve">       </t>
    </r>
    <r>
      <rPr>
        <sz val="11"/>
        <color theme="1"/>
        <rFont val="Calibri"/>
        <family val="2"/>
        <scheme val="minor"/>
      </rPr>
      <t>Atención especial a menores.</t>
    </r>
  </si>
  <si>
    <r>
      <t xml:space="preserve">        a.</t>
    </r>
    <r>
      <rPr>
        <sz val="7"/>
        <rFont val="Times New Roman"/>
        <family val="1"/>
      </rPr>
      <t xml:space="preserve">       </t>
    </r>
    <r>
      <rPr>
        <sz val="11"/>
        <rFont val="Calibri"/>
        <family val="2"/>
        <scheme val="minor"/>
      </rPr>
      <t>La Unidad de Agente Tutor de La Policía Local pone todo su interés en las situaciones de menores en riesgo, atendiendo el 100% de los casos conocidos, trabajando en relación constante con los servicios municipales y con el colectivo docente. Y así fue en 2012, alcanzando el 100% de efectividad</t>
    </r>
  </si>
  <si>
    <r>
      <t xml:space="preserve">        b.</t>
    </r>
    <r>
      <rPr>
        <sz val="7"/>
        <rFont val="Times New Roman"/>
        <family val="1"/>
      </rPr>
      <t xml:space="preserve">      </t>
    </r>
    <r>
      <rPr>
        <sz val="11"/>
        <rFont val="Calibri"/>
        <family val="2"/>
        <scheme val="minor"/>
      </rPr>
      <t>Las actuaciones dedicadas a la formación de escolares ante el acoso escolar, el uso inadecuado de internet y el acceso responsable a las redes sociales, tuvieron una demanda de los centros docentes menor, lo que hizo reducir las sesiones sobre las previamente planificadas. Igualmente el número de escolares que participaron superó el número previsto.</t>
    </r>
  </si>
  <si>
    <r>
      <t>6.</t>
    </r>
    <r>
      <rPr>
        <sz val="7"/>
        <color indexed="8"/>
        <rFont val="Times New Roman"/>
        <family val="1"/>
      </rPr>
      <t xml:space="preserve">       </t>
    </r>
    <r>
      <rPr>
        <sz val="11"/>
        <color theme="1"/>
        <rFont val="Calibri"/>
        <family val="2"/>
        <scheme val="minor"/>
      </rPr>
      <t>Protección del medio ambiente</t>
    </r>
  </si>
  <si>
    <r>
      <t xml:space="preserve">        a.</t>
    </r>
    <r>
      <rPr>
        <sz val="7"/>
        <rFont val="Times New Roman"/>
        <family val="1"/>
      </rPr>
      <t xml:space="preserve">       </t>
    </r>
    <r>
      <rPr>
        <sz val="11"/>
        <rFont val="Calibri"/>
        <family val="2"/>
        <scheme val="minor"/>
      </rPr>
      <t>La Unidad de Protección del Medio Ambiente reflejó unos buenos resultados obtenidos. Durante el año se esperaba alcanzar 4.000 intervenciones preventivas, relativas al medio ambiente, alcanzando en la suma total 3815 debido a las bajas de los componentes del la patrulla Ecológica.</t>
    </r>
  </si>
  <si>
    <r>
      <t xml:space="preserve">        b.</t>
    </r>
    <r>
      <rPr>
        <sz val="7"/>
        <rFont val="Times New Roman"/>
        <family val="1"/>
      </rPr>
      <t xml:space="preserve">      </t>
    </r>
    <r>
      <rPr>
        <sz val="11"/>
        <rFont val="Calibri"/>
        <family val="2"/>
        <scheme val="minor"/>
      </rPr>
      <t>Esta unidad vio reducido el número de componentes en 2017, lo que inevitablemente se reflejó en los resultados obtenidos. El número de inspecciones a talleres y empresas relacionadas con medio ambiente no llegó a la cota prevista de 90 a causa de que durante el año ha habido más de un 50% de agentes con bajas teniendo un solo agente en la mañana y en la tarde.</t>
    </r>
  </si>
  <si>
    <r>
      <t>7.</t>
    </r>
    <r>
      <rPr>
        <sz val="7"/>
        <color indexed="8"/>
        <rFont val="Times New Roman"/>
        <family val="1"/>
      </rPr>
      <t xml:space="preserve">       </t>
    </r>
    <r>
      <rPr>
        <sz val="11"/>
        <color theme="1"/>
        <rFont val="Calibri"/>
        <family val="2"/>
        <scheme val="minor"/>
      </rPr>
      <t>Mejorar la seguridad vial de manera participativa y consensuada: un derecho de todos los ciudadanos:</t>
    </r>
  </si>
  <si>
    <t xml:space="preserve">        El ciudadano puede exponer a su Policía los casos en que ve comprometida la seguridad vial, usando las sugerencias o reclamaciones o directamente a los agentes. En el 100 % de los casos conocidos se ha finalizado el trabajo con éxito, en resultado y en plazo.</t>
  </si>
  <si>
    <r>
      <t>8.</t>
    </r>
    <r>
      <rPr>
        <sz val="7"/>
        <color indexed="8"/>
        <rFont val="Times New Roman"/>
        <family val="1"/>
      </rPr>
      <t xml:space="preserve">       </t>
    </r>
    <r>
      <rPr>
        <sz val="11"/>
        <color theme="1"/>
        <rFont val="Calibri"/>
        <family val="2"/>
        <scheme val="minor"/>
      </rPr>
      <t>Retirada de vehículos abandonados:</t>
    </r>
  </si>
  <si>
    <r>
      <t xml:space="preserve">        a.</t>
    </r>
    <r>
      <rPr>
        <sz val="7"/>
        <color indexed="8"/>
        <rFont val="Times New Roman"/>
        <family val="1"/>
      </rPr>
      <t xml:space="preserve">       </t>
    </r>
    <r>
      <rPr>
        <sz val="11"/>
        <color theme="1"/>
        <rFont val="Calibri"/>
        <family val="2"/>
        <scheme val="minor"/>
      </rPr>
      <t>A partir de la detección de un vehículo en estado de abandono, se han iniciado en menos de 72h. todos los procedimientos administrativos. Las retiradas de la vía pública en plazo máximo de dos meses se ha cumplido al 96%..</t>
    </r>
  </si>
  <si>
    <r>
      <t xml:space="preserve">        b.</t>
    </r>
    <r>
      <rPr>
        <sz val="7"/>
        <color indexed="8"/>
        <rFont val="Times New Roman"/>
        <family val="1"/>
      </rPr>
      <t xml:space="preserve">      </t>
    </r>
    <r>
      <rPr>
        <sz val="11"/>
        <color theme="1"/>
        <rFont val="Calibri"/>
        <family val="2"/>
        <scheme val="minor"/>
      </rPr>
      <t>Se ha realizado una campaña anual de detección de vehículos abandonados en vía pública, informando a todos los ciudadanos a requerimiento del estado de tramitación de estos.</t>
    </r>
  </si>
  <si>
    <r>
      <t>9.</t>
    </r>
    <r>
      <rPr>
        <sz val="7"/>
        <color indexed="8"/>
        <rFont val="Times New Roman"/>
        <family val="1"/>
      </rPr>
      <t xml:space="preserve">       </t>
    </r>
    <r>
      <rPr>
        <sz val="11"/>
        <color theme="1"/>
        <rFont val="Calibri"/>
        <family val="2"/>
        <scheme val="minor"/>
      </rPr>
      <t>Recogida de reclamaciones  y sugerencias:</t>
    </r>
  </si>
  <si>
    <t xml:space="preserve">         Cada sede de Policía Local, cada vehículo patrulla, ha estado provisto en todo momento de hojas de sugerencia y reclamaciones para el ciudadano. Cada hoja formulada por el ciudadano ha seguido el curso correcto.</t>
  </si>
  <si>
    <r>
      <t>10.</t>
    </r>
    <r>
      <rPr>
        <sz val="7"/>
        <color indexed="8"/>
        <rFont val="Times New Roman"/>
        <family val="1"/>
      </rPr>
      <t xml:space="preserve">   </t>
    </r>
    <r>
      <rPr>
        <sz val="11"/>
        <color theme="1"/>
        <rFont val="Calibri"/>
        <family val="2"/>
        <scheme val="minor"/>
      </rPr>
      <t>Información sobre la gestión policial:</t>
    </r>
  </si>
  <si>
    <r>
      <t xml:space="preserve">        a.</t>
    </r>
    <r>
      <rPr>
        <sz val="7"/>
        <color indexed="8"/>
        <rFont val="Times New Roman"/>
        <family val="1"/>
      </rPr>
      <t xml:space="preserve">       </t>
    </r>
    <r>
      <rPr>
        <sz val="11"/>
        <color theme="1"/>
        <rFont val="Calibri"/>
        <family val="2"/>
        <scheme val="minor"/>
      </rPr>
      <t>Puntualmente, Policía Local ha entregado la memoria anual de actuaciones en los comienzos del nuevo año.</t>
    </r>
  </si>
  <si>
    <r>
      <t xml:space="preserve">        b.</t>
    </r>
    <r>
      <rPr>
        <sz val="7"/>
        <color indexed="8"/>
        <rFont val="Times New Roman"/>
        <family val="1"/>
      </rPr>
      <t xml:space="preserve">      </t>
    </r>
    <r>
      <rPr>
        <sz val="11"/>
        <color theme="1"/>
        <rFont val="Calibri"/>
        <family val="2"/>
        <scheme val="minor"/>
      </rPr>
      <t>A través del Observatorio de la Ciudad, la Policía ha publicado diferentes objetivos y programas de actuaciones policiales.</t>
    </r>
  </si>
  <si>
    <r>
      <t xml:space="preserve">        c.</t>
    </r>
    <r>
      <rPr>
        <sz val="7"/>
        <color indexed="8"/>
        <rFont val="Times New Roman"/>
        <family val="1"/>
      </rPr>
      <t xml:space="preserve">       </t>
    </r>
    <r>
      <rPr>
        <sz val="11"/>
        <color theme="1"/>
        <rFont val="Calibri"/>
        <family val="2"/>
        <scheme val="minor"/>
      </rPr>
      <t>La Policía Local mantiene los consejos y advertencias sobre seguridad y movilidad  en la web municipal. Este año no ha habido cambios porque mantienen la misma utilidad.</t>
    </r>
  </si>
  <si>
    <t>Servicio/Departamento/Área:  Seguridad</t>
  </si>
  <si>
    <t>Fecha de actualización:</t>
  </si>
  <si>
    <t>1. Atención inmediata</t>
  </si>
  <si>
    <t>Proceso</t>
  </si>
  <si>
    <t>Indicador</t>
  </si>
  <si>
    <t>Código</t>
  </si>
  <si>
    <t>Forma de cálculo</t>
  </si>
  <si>
    <t>Fuente de información</t>
  </si>
  <si>
    <t>Responsable</t>
  </si>
  <si>
    <t>Periodicidad</t>
  </si>
  <si>
    <t>Forma de representación</t>
  </si>
  <si>
    <t>Valor objetivo 2017</t>
  </si>
  <si>
    <t>Ene-Jun 17</t>
  </si>
  <si>
    <t>Jul-Dic 17</t>
  </si>
  <si>
    <t>Total 2017</t>
  </si>
  <si>
    <t>Observaciones</t>
  </si>
  <si>
    <t>Desviación 2017</t>
  </si>
  <si>
    <t>Puede contactar telefónicamente con la Policía Local a través de los teléfonos de urgencias 092 y 112, o personalmente en nuestras dependencias las 24 horas del día, con garantía de confidencialidad</t>
  </si>
  <si>
    <t>Reclamaciones positivas de ciudadanos por no ser atendidos o no haber guardado la confidencialidad debida</t>
  </si>
  <si>
    <t>1-(Número de reclamaciones de ciudadanos que no han sido atendidos o con los que no se ha guardado la confidencialidad debida* 100 / (Número de casos atendidos + Número de casos no atendidos))</t>
  </si>
  <si>
    <t>Aplicación Sugerencias y Reclamaciones + Aplicación GESPOL</t>
  </si>
  <si>
    <t>Responsable de Gestión de Datos de Dirección de Seguridad</t>
  </si>
  <si>
    <t>Trimestral</t>
  </si>
  <si>
    <t>Porcentaje</t>
  </si>
  <si>
    <t>La Policía Local también atenderá las demandas ciudadanas en la vía pública, con presencia especial en los espacios públicos de mayor afluencia</t>
  </si>
  <si>
    <t>2. Actuación rápida</t>
  </si>
  <si>
    <t>La intervención será inmediata en casos de emergencia, con llegada al lugar de los hechos en un tiempo máximo de 5 minutos</t>
  </si>
  <si>
    <t>Control de tiempo de llegada de los patrullas cuando se realizan llamadas de emergencia.</t>
  </si>
  <si>
    <t>1-(Número de llamadas de emergencia en las que se ha tardado mas de 5 min. * 100 / (Número total de llamadas de emergencia))</t>
  </si>
  <si>
    <t>CECOM</t>
  </si>
  <si>
    <t>Suboficial Policía Judicial</t>
  </si>
  <si>
    <t>Se realizará control durante1 semana al mes en diferentes turnos, comenzando en Junio.</t>
  </si>
  <si>
    <t>3. Atención a la víctima</t>
  </si>
  <si>
    <t>El tratamiento será personalizado y confidencial con apoyo psicológico, social y jurídico para las víctimas de infracciones penales o hechos que perturben la convivencia ciudadana</t>
  </si>
  <si>
    <t>Reclamaciones positivas de ciudadanos víctimas de infracciones penales por no recibir tratamiento personalizado y confidencial con apoyo psicológico, social y jurídico</t>
  </si>
  <si>
    <t>1-(Número de reclamaciones positivas de ciudadanos víctimas de infracciones penales por no recibir tratamiento personalizado, confidencial y apoyo * 100 / Número total de víctimas de infracciones penales SAV)</t>
  </si>
  <si>
    <t>Aplicación Sugerencias y Reclamaciones + SAV</t>
  </si>
  <si>
    <t>Unidad de Atención Ciudadana</t>
  </si>
  <si>
    <t>La atención a la víctima de violencia de género será inmediata y prioritaria, confeccionándose el atestado y la solicitud en la orden de protección y remitiéndolos a la autoridad judicial en un plazo máximo de 12 horas, de acuerdo con los criterios establecidos por el Consejo General del Poder Judicial para el tratameinto adecuado a la víctima</t>
  </si>
  <si>
    <t>Reclamaciones positivas de los Juzgados por tardar más de 12 horas en remitir a la autoridad judicial a la víctima de violencia de género</t>
  </si>
  <si>
    <t>Número de atestados comunicados en el plazo de 12 horas * 100 / Númeto total de atestados de VG</t>
  </si>
  <si>
    <t>Aplicación Sugerencias y Reclamaciones</t>
  </si>
  <si>
    <t>Se valorará el riesgo específico para las víctimas de violencia de género, diseñando un plan de protección y seguimiento particularizado para cada mujer en riesgo</t>
  </si>
  <si>
    <t>Existencia de un Plan de protección y seguimiento particularizado para cada víctima de violencia de género</t>
  </si>
  <si>
    <t>Existencia o no del plan de protección y seguimiento particularizado para cada víctima de violencia de género</t>
  </si>
  <si>
    <t>Atestados de Violencia de Género</t>
  </si>
  <si>
    <t>Sí / No</t>
  </si>
  <si>
    <t>Sí</t>
  </si>
  <si>
    <t>4. Seguridad para la comunidad</t>
  </si>
  <si>
    <t>La relación de la Policía Local con la sociedad de Alcobendas es permanente, manteniendo contacto con las asociaciones, agrupaciones vecinales y demás colectivos que lo deseen, invitándoles a participar en las cuestiones de seguridad de su interés</t>
  </si>
  <si>
    <t>Reuniones con distritos, asociaciones de vecinos y empresariales respecto al total de las clasificadas en Policía para colaborar en temas de seguridad</t>
  </si>
  <si>
    <t>num reuniones con asociaciones*100 / Total de asociaciones q colaboran en seguridad con policía</t>
  </si>
  <si>
    <t>Agenda de Seguridad Ciudadana</t>
  </si>
  <si>
    <t>Suboficial Seguridad Ciudadana</t>
  </si>
  <si>
    <t>Las unidades policiales se distribuyen en cada uno de los distritos de la ciudad, con especial presencia en zonas donde la seguridad de los ciudadanos pueda ser más vulnerable</t>
  </si>
  <si>
    <t>Existencia diaria de patrullas en cada uno de los distritos de la ciudad</t>
  </si>
  <si>
    <t>patrullas de distrito en distritos *100/joranadas totales =365*3*3</t>
  </si>
  <si>
    <t>Orden de Servicio de Policía</t>
  </si>
  <si>
    <t>Jefatura de Policía</t>
  </si>
  <si>
    <t>5. Atención especial a los menores</t>
  </si>
  <si>
    <t>La Policía Local interviene ante situaciones de menores en riesgo, derivando todos aquellos casos que se hayan detectado en el entorno escolar por medio de los agentes tutores, garantizando los derechos del niño</t>
  </si>
  <si>
    <t>Menores en riesgo atendidos por Agente Tutor en relación con el total de menores en riesgo</t>
  </si>
  <si>
    <t xml:space="preserve">Número de menores en riesgo atendidos por Agente Tutor * 100 / Número de menores en riesgo conocidos </t>
  </si>
  <si>
    <t>Base de datos del Agente Tutor + Base de datos del Departamento Municipal de Educación</t>
  </si>
  <si>
    <t>Cabo de Agente Tutor</t>
  </si>
  <si>
    <t>Policía Local interviene en primera instancia, siedo el GRUME de CNP los que asumen competencia.</t>
  </si>
  <si>
    <t>También realiza acciones formativas dirigidas a los menores en edad escolar, con el objetivo de prevenir situaciones de acoso escolar, el uso inadecuado de internet y el acceso responsable a las redes sociales</t>
  </si>
  <si>
    <t>Número de acciones formativas (observaciones) para escolares</t>
  </si>
  <si>
    <t>Número de acciones formativas (observaciones) para escolares *100 / totalprogramadas + total requeridas</t>
  </si>
  <si>
    <t>Base de datos de Agente Tutor</t>
  </si>
  <si>
    <t>Número</t>
  </si>
  <si>
    <t>Número de escolares asistentes a acciones formativas (observaciones) en relación con el número total de escolares del municipio</t>
  </si>
  <si>
    <t>Número de escolares asistentes a acciones formativas (observaciones) * 100 / número total de escolares del municipio/6</t>
  </si>
  <si>
    <t>Base de datos del Agente Tutor</t>
  </si>
  <si>
    <t>Acoso escolar-Bulling; En la red, enrédate con seguridad; Pon fin a la violencia de género; Del cole al Insti; De vuelta a casa.</t>
  </si>
  <si>
    <t>6. Protección del medio ambiente</t>
  </si>
  <si>
    <t>La Patrulla Ecológica tiene como objetivo evitar la degradación de los espacios naturales y denunciar los delitos contra los recursos naturales y el medio ambiente. Para ello contralará los vertidos en zonas prohibidas y velará por el cumplimiento de las ordenanzas municipales en cuanto a la conservación de los espacios públicos urbanos, especialmente en los parques, jardines y las distintas zonas de ocio de la ciudad</t>
  </si>
  <si>
    <t>Número de intervenciones preventivas de protección al Medio Ambiente</t>
  </si>
  <si>
    <t>Número de intervenciones</t>
  </si>
  <si>
    <t>Base de datos Patrulla Ecológica</t>
  </si>
  <si>
    <t>Sargento Policía Judicial</t>
  </si>
  <si>
    <t>Se calcula como valor objetivo 4000</t>
  </si>
  <si>
    <t>Número de inspecciones a talleres y empresas relacionadas con Medio Ambiente</t>
  </si>
  <si>
    <t>Número de inspecciones</t>
  </si>
  <si>
    <t>Durante el año ha habido más de un 50% de agentes con bajas teniendo un solo agente en la mañana y en la tarde.</t>
  </si>
  <si>
    <t>7. Mejorar la seguridad vial de manera participativa y consensuada: un derecho de todos los ciudadanos</t>
  </si>
  <si>
    <t>Todas las incidencias de tráfico y movilidad que afecten a la seguridad vial y sean expuestas por los ciudadanos serán estudiadas por el servicio especializado correspondiente</t>
  </si>
  <si>
    <t>Número de incidencias de tráfico y movilidad estudiadas que afecten a la seguridad vial expuestas por los ciudadanos</t>
  </si>
  <si>
    <t>(Número de incidencias de tráfico y movilidad estudiadas y expuestas por los ciudadanos * 100) / Número total de incidencias de tráfico y movilidad expuestas por los ciudadanos</t>
  </si>
  <si>
    <t>Suboficial Área Movilidad</t>
  </si>
  <si>
    <t>En un plazo máximo de 5 días, la Policía Local visitará el lugar de la incidencia y tomará la medida más adecuada, informando al interesado en un plazo máximo de 15 días de las actuaciones realizadas</t>
  </si>
  <si>
    <t>Reclamación positiva por no haber visitado el lugar de la incidencia en el plazo de 5 días y/o no tomar medidas</t>
  </si>
  <si>
    <t>1-(Número de reclamaciones positivas de ciudadanos por no haber visitado el lugar de la incidencia en el plazo de 5 días y/o no tomar medidas * 100) / Número total de incidencias de tráfico y movilidad expuestas por los ciudadanos</t>
  </si>
  <si>
    <t>Número de reclamaciones positivas por no haber informado al interesado en el plazo de 15 días</t>
  </si>
  <si>
    <t>1-(Número de reclamaciones positivas por no haber informado al interesado en el plazo de 15 días * 100) / Número total de incidencias de tráfico y movilidad expuestas por los ciudadanos</t>
  </si>
  <si>
    <t>8. Retirada de vehículos abandonados</t>
  </si>
  <si>
    <t>A partir de la detección de un vehículo en situación de abandono, se iniciará el procedimiento administrativo en un plazo máximo de 72 horas, finalizando con la retirada del vehículo en dos meses como máximo</t>
  </si>
  <si>
    <t>Número de reclamaciones positivas por no haber iniciado el procedimiento administrativo en el plazo de 72 horas cuando se detecta un vehículo en situación de abandono</t>
  </si>
  <si>
    <t>(Número de reclamaciones positivas por no haber iniciado el procedimiento administrativo en el plazo de 72 horas cuando se detecta un vehículo en situación de abandono * 100) / Número de inicios de procedimiento administrativo en el plazo de 72 horas</t>
  </si>
  <si>
    <t>Jefatura de Tráfico</t>
  </si>
  <si>
    <t>Número de reclamaciones positivas por no haber retirado el vehículo en situación de abandono en el plazo de 2 meses</t>
  </si>
  <si>
    <t>Vehículos retirados en plazo*100 / vehículos totales que debieron retirarse</t>
  </si>
  <si>
    <t>Aplicación Ssugerencias y Reclamaciones + Base de Datos UPA</t>
  </si>
  <si>
    <t>Sargento UPA</t>
  </si>
  <si>
    <t>Num. Vehículos detectados sin seguro en vía pública/num. Veh. Retirados en un plazo maximo de 2 meses</t>
  </si>
  <si>
    <t>La Policía Local realizará dos campañas anuales en las que se intensifique la detección de vehículos abandonados en la vía pública</t>
  </si>
  <si>
    <t>Realización de 2 campañas anuales de detección de vehículos abandonados en la vía pública</t>
  </si>
  <si>
    <t>Número de campañas de detección de vehículos abandonados en la vía pública*100/2</t>
  </si>
  <si>
    <t>GPO Policía</t>
  </si>
  <si>
    <t>Los ciudadanos podrán requerir telefónicamente puntual información sobre el estado de tramitación de cualquier vehículo en situación de abandono</t>
  </si>
  <si>
    <t>Reclamaciones positivas de ciudadanos por no recibir telefónicamente información puntual sobre el estado de tramitación de cualquier vehículo en situación de abandono</t>
  </si>
  <si>
    <t>1-(Número de reclamaciones positivas de ciudadanos por no recibir telefónicamente información puntual sobre el estado de tramitación de cualquier vehículo en situación de abandono * 100 / (Número de casos que no reciben telefónicamente información puntual sobre el estado de tramitación de cualquier vehículo abandonado  + Número de casos atendidos))</t>
  </si>
  <si>
    <t>9. Recogida de reclamaciones y sugerencias</t>
  </si>
  <si>
    <t>La Policía Local recogerá cualquier reclamación o sugerencia sobre la ciudad en todas las dependencias policiales y en los vehículos patrulla, y las remitirá al departamento responsable de su trámite y contestación</t>
  </si>
  <si>
    <t>Reclamaciones positivas de ciudadanos por no llevar hoja de sugerencias o reclamaciones en patrullas o edificios de policía</t>
  </si>
  <si>
    <t>Número de reclamaciones positivas de aplicación Sugerencias y Reclamaciones</t>
  </si>
  <si>
    <t>Se toma como valor objetivo 100% al no haber ninguna reclamación.</t>
  </si>
  <si>
    <t>10. Información sobre la gestión policial</t>
  </si>
  <si>
    <t>Anualmente se publicarán los resultados del trabajo policial</t>
  </si>
  <si>
    <t>Publicación anual de los resultados del trabajo policial y revisión</t>
  </si>
  <si>
    <t>Publicación anual o no de los resultados del trabajo policial</t>
  </si>
  <si>
    <t xml:space="preserve">Memoria anual de la Policía, </t>
  </si>
  <si>
    <t>A través de la web municipal, Observatorio de la Ciudad, podrá seguirse la situación de los indicadores urbanos en materia de seguridad</t>
  </si>
  <si>
    <t>Objetivos y programas de actuaciones policiales</t>
  </si>
  <si>
    <t>Publicación de:
Programas de Policía y Evaluación
Programa y Evaluación de Agente Tutor
Programa y Evaluación de M. Ambiente</t>
  </si>
  <si>
    <t>Evaluación</t>
  </si>
  <si>
    <t>La Policía Local difundirá recomendaciones y consejos relativos a la seguridad ciudadana a través de la web municipal</t>
  </si>
  <si>
    <t>Actualización de publicaciones en la web relativas a la seguridad ciudadana</t>
  </si>
  <si>
    <t>Publicación de consejos y revisión de las publicaciones en la web relativas a la seguridad ciudadana</t>
  </si>
  <si>
    <t>Página web</t>
  </si>
  <si>
    <t>También se informará por la misma vía de los actos que se celebren en la vía pública y puedan afectar al normal desarrollo de la actividad ciudadana, especialmente el tráfico rodado</t>
  </si>
  <si>
    <t>Planes de actuaciones que afecten al normal desarrollo del tráfico rodado de la cuidad</t>
  </si>
  <si>
    <t>Planes publicados</t>
  </si>
  <si>
    <t xml:space="preserve"> </t>
  </si>
  <si>
    <r>
      <t xml:space="preserve">        d.</t>
    </r>
    <r>
      <rPr>
        <sz val="7"/>
        <color indexed="8"/>
        <rFont val="Times New Roman"/>
        <family val="1"/>
      </rPr>
      <t xml:space="preserve">      </t>
    </r>
    <r>
      <rPr>
        <sz val="11"/>
        <color theme="1"/>
        <rFont val="Calibri"/>
        <family val="2"/>
        <scheme val="minor"/>
      </rPr>
      <t xml:space="preserve"> Durante el 2017 se ha informado a través de la web de los actos que se han celebrado en la vía pública y que han afectado al normal desarrollo de la actividad ciudadana, especialmente el tráfico rodado, informando de itinerarios alternativos.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</si>
</sst>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x14ac:knownFonts="1">
    <font>
      <sz val="11"/>
      <color theme="1"/>
      <name val="Calibri"/>
      <family val="2"/>
      <scheme val="minor"/>
    </font>
    <font>
      <sz val="11"/>
      <color rgb="FFFF0000"/>
      <name val="Calibri"/>
      <family val="2"/>
      <scheme val="minor"/>
    </font>
    <font>
      <b/>
      <sz val="11"/>
      <color theme="0"/>
      <name val="Gill Sans"/>
      <family val="2"/>
    </font>
    <font>
      <b/>
      <sz val="11"/>
      <color theme="3" tint="-0.249977111117893"/>
      <name val="Gill Sans"/>
      <family val="2"/>
    </font>
    <font>
      <sz val="11"/>
      <color theme="1"/>
      <name val="Gill Sans"/>
      <family val="2"/>
    </font>
    <font>
      <sz val="7"/>
      <color indexed="8"/>
      <name val="Times New Roman"/>
      <family val="1"/>
    </font>
    <font>
      <sz val="11"/>
      <name val="Calibri"/>
      <family val="2"/>
      <scheme val="minor"/>
    </font>
    <font>
      <sz val="7"/>
      <name val="Times New Roman"/>
      <family val="1"/>
    </font>
    <font>
      <sz val="11"/>
      <name val="Gill Sans"/>
      <family val="2"/>
    </font>
    <font>
      <sz val="11"/>
      <color rgb="FFFF0000"/>
      <name val="Gill Sans"/>
      <family val="2"/>
    </font>
    <font>
      <b/>
      <sz val="9"/>
      <color theme="0"/>
      <name val="Gill Sans"/>
      <family val="2"/>
    </font>
    <font>
      <sz val="8"/>
      <color theme="1"/>
      <name val="Gill Sans"/>
      <family val="2"/>
    </font>
    <font>
      <sz val="9"/>
      <color theme="1"/>
      <name val="Gill Sans"/>
      <family val="2"/>
    </font>
    <font>
      <sz val="8"/>
      <name val="Gill Sans"/>
      <family val="2"/>
    </font>
    <font>
      <sz val="9"/>
      <name val="Gill Sans"/>
      <family val="2"/>
    </font>
    <font>
      <b/>
      <sz val="8"/>
      <color theme="0"/>
      <name val="Gill Sans"/>
      <family val="2"/>
    </font>
    <font>
      <b/>
      <sz val="8"/>
      <color indexed="81"/>
      <name val="Tahoma"/>
      <family val="2"/>
    </font>
    <font>
      <b/>
      <i/>
      <sz val="8"/>
      <color indexed="81"/>
      <name val="Tahoma"/>
      <family val="2"/>
    </font>
  </fonts>
  <fills count="3">
    <fill>
      <patternFill patternType="none"/>
    </fill>
    <fill>
      <patternFill patternType="gray125"/>
    </fill>
    <fill>
      <patternFill patternType="solid">
        <fgColor rgb="FF0066AA"/>
        <bgColor indexed="64"/>
      </patternFill>
    </fill>
  </fills>
  <borders count="8">
    <border>
      <left/>
      <right/>
      <top/>
      <bottom/>
      <diagonal/>
    </border>
    <border>
      <left/>
      <right/>
      <top style="thin">
        <color theme="0"/>
      </top>
      <bottom style="thin">
        <color theme="0"/>
      </bottom>
      <diagonal/>
    </border>
    <border>
      <left/>
      <right/>
      <top style="thin">
        <color theme="0"/>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right/>
      <top style="thin">
        <color theme="0" tint="-0.34998626667073579"/>
      </top>
      <bottom style="thin">
        <color theme="0" tint="-0.34998626667073579"/>
      </bottom>
      <diagonal/>
    </border>
  </borders>
  <cellStyleXfs count="1">
    <xf numFmtId="0" fontId="0" fillId="0" borderId="0"/>
  </cellStyleXfs>
  <cellXfs count="73">
    <xf numFmtId="0" fontId="0" fillId="0" borderId="0" xfId="0"/>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4" fillId="0" borderId="0" xfId="0" applyFont="1" applyAlignment="1">
      <alignment vertical="center" wrapText="1"/>
    </xf>
    <xf numFmtId="0" fontId="2" fillId="2" borderId="2" xfId="0" applyFont="1" applyFill="1" applyBorder="1" applyAlignment="1">
      <alignment horizontal="left" vertical="center" wrapText="1"/>
    </xf>
    <xf numFmtId="0" fontId="4" fillId="0" borderId="0" xfId="0" applyFont="1" applyAlignment="1">
      <alignment horizontal="left" vertical="center" wrapText="1"/>
    </xf>
    <xf numFmtId="0" fontId="0" fillId="0" borderId="0" xfId="0" applyAlignment="1">
      <alignment horizontal="left" vertical="center" wrapText="1"/>
    </xf>
    <xf numFmtId="0" fontId="6" fillId="0" borderId="0" xfId="0" applyFont="1" applyAlignment="1">
      <alignment horizontal="left" vertical="center" wrapText="1"/>
    </xf>
    <xf numFmtId="0" fontId="8" fillId="0" borderId="0" xfId="0" applyFont="1" applyAlignment="1">
      <alignment horizontal="left" vertical="center" wrapText="1"/>
    </xf>
    <xf numFmtId="0" fontId="1" fillId="0" borderId="0" xfId="0" applyFont="1" applyAlignment="1">
      <alignment horizontal="left" vertical="center" wrapText="1"/>
    </xf>
    <xf numFmtId="0" fontId="9" fillId="0" borderId="0" xfId="0" applyFont="1" applyAlignment="1">
      <alignment horizontal="left" vertical="center" wrapText="1"/>
    </xf>
    <xf numFmtId="0" fontId="0" fillId="0" borderId="0" xfId="0" applyAlignment="1">
      <alignment horizontal="left" indent="10"/>
    </xf>
    <xf numFmtId="14" fontId="2" fillId="2" borderId="2" xfId="0" applyNumberFormat="1" applyFont="1" applyFill="1" applyBorder="1" applyAlignment="1">
      <alignment horizontal="left" vertical="center" wrapText="1"/>
    </xf>
    <xf numFmtId="0" fontId="2" fillId="2" borderId="2" xfId="0" applyFont="1" applyFill="1" applyBorder="1" applyAlignment="1">
      <alignment horizontal="center" vertical="center" wrapText="1"/>
    </xf>
    <xf numFmtId="0" fontId="10" fillId="2" borderId="3" xfId="0" applyFont="1" applyFill="1" applyBorder="1" applyAlignment="1">
      <alignment horizontal="left"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1" fillId="0" borderId="3" xfId="0" applyFont="1" applyBorder="1" applyAlignment="1">
      <alignment vertical="center" wrapText="1"/>
    </xf>
    <xf numFmtId="0" fontId="11" fillId="0" borderId="3" xfId="0" applyFont="1" applyFill="1" applyBorder="1" applyAlignment="1">
      <alignment vertical="center" wrapText="1"/>
    </xf>
    <xf numFmtId="0" fontId="12" fillId="0" borderId="3" xfId="0" applyFont="1" applyFill="1" applyBorder="1" applyAlignment="1">
      <alignment vertical="center" wrapText="1"/>
    </xf>
    <xf numFmtId="0" fontId="13" fillId="0" borderId="3" xfId="0" applyFont="1" applyFill="1" applyBorder="1" applyAlignment="1">
      <alignment horizontal="center" vertical="center" wrapText="1"/>
    </xf>
    <xf numFmtId="0" fontId="13" fillId="0" borderId="3" xfId="0" applyFont="1" applyFill="1" applyBorder="1" applyAlignment="1">
      <alignment vertical="center" wrapText="1"/>
    </xf>
    <xf numFmtId="164" fontId="14" fillId="0" borderId="3" xfId="0" applyNumberFormat="1" applyFont="1" applyBorder="1" applyAlignment="1">
      <alignment horizontal="center" vertical="center" wrapText="1"/>
    </xf>
    <xf numFmtId="10" fontId="12" fillId="0" borderId="3" xfId="0" applyNumberFormat="1" applyFont="1" applyFill="1" applyBorder="1" applyAlignment="1">
      <alignment horizontal="center" vertical="center" wrapText="1"/>
    </xf>
    <xf numFmtId="10" fontId="14" fillId="0" borderId="3" xfId="0" applyNumberFormat="1" applyFont="1" applyFill="1" applyBorder="1" applyAlignment="1">
      <alignment horizontal="center" vertical="center" wrapText="1"/>
    </xf>
    <xf numFmtId="0" fontId="12" fillId="0" borderId="3" xfId="0" applyFont="1" applyBorder="1" applyAlignment="1">
      <alignment vertical="center" wrapText="1"/>
    </xf>
    <xf numFmtId="0" fontId="13" fillId="0" borderId="3" xfId="0" applyFont="1" applyBorder="1" applyAlignment="1">
      <alignment vertical="center" wrapText="1"/>
    </xf>
    <xf numFmtId="0" fontId="13" fillId="0" borderId="3" xfId="0" applyFont="1" applyBorder="1" applyAlignment="1">
      <alignment horizontal="center" vertical="center" wrapText="1"/>
    </xf>
    <xf numFmtId="0" fontId="11" fillId="0" borderId="3" xfId="0" applyFont="1" applyBorder="1" applyAlignment="1">
      <alignment horizontal="center" vertical="center" wrapText="1"/>
    </xf>
    <xf numFmtId="164" fontId="12" fillId="0" borderId="3" xfId="0" applyNumberFormat="1" applyFont="1" applyBorder="1" applyAlignment="1">
      <alignment horizontal="center" vertical="center" wrapText="1"/>
    </xf>
    <xf numFmtId="9" fontId="13" fillId="0" borderId="3" xfId="0" applyNumberFormat="1" applyFont="1" applyFill="1" applyBorder="1" applyAlignment="1">
      <alignment horizontal="center" vertical="center" wrapText="1"/>
    </xf>
    <xf numFmtId="9" fontId="12" fillId="0" borderId="3" xfId="0" applyNumberFormat="1" applyFont="1" applyFill="1" applyBorder="1" applyAlignment="1">
      <alignment horizontal="center" vertical="center" wrapText="1"/>
    </xf>
    <xf numFmtId="2" fontId="12" fillId="0" borderId="3"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0" fontId="4" fillId="0" borderId="0" xfId="0" applyFont="1" applyFill="1" applyAlignment="1">
      <alignment vertical="center" wrapText="1"/>
    </xf>
    <xf numFmtId="0" fontId="11" fillId="0" borderId="3" xfId="0" applyNumberFormat="1" applyFont="1" applyFill="1" applyBorder="1" applyAlignment="1">
      <alignment horizontal="left" vertical="center" wrapText="1"/>
    </xf>
    <xf numFmtId="0" fontId="11" fillId="0" borderId="3" xfId="0" applyFont="1" applyFill="1" applyBorder="1" applyAlignment="1">
      <alignment horizontal="center" vertical="center" wrapText="1"/>
    </xf>
    <xf numFmtId="0" fontId="4" fillId="0" borderId="0" xfId="0" applyFont="1" applyFill="1" applyAlignment="1">
      <alignment horizontal="center" vertical="center" wrapText="1"/>
    </xf>
    <xf numFmtId="0" fontId="11" fillId="0" borderId="7" xfId="0" applyFont="1" applyBorder="1" applyAlignment="1">
      <alignment horizontal="center" vertical="center" wrapText="1"/>
    </xf>
    <xf numFmtId="0" fontId="10" fillId="2" borderId="6" xfId="0" applyFont="1" applyFill="1" applyBorder="1" applyAlignment="1">
      <alignment horizontal="left" vertical="center" wrapText="1"/>
    </xf>
    <xf numFmtId="0" fontId="10" fillId="2" borderId="6" xfId="0" applyFont="1" applyFill="1" applyBorder="1" applyAlignment="1">
      <alignment horizontal="center" vertical="center" wrapText="1"/>
    </xf>
    <xf numFmtId="164" fontId="12" fillId="0" borderId="3" xfId="0" applyNumberFormat="1" applyFont="1" applyFill="1" applyBorder="1" applyAlignment="1">
      <alignment horizontal="center" vertical="center" wrapText="1"/>
    </xf>
    <xf numFmtId="3" fontId="12" fillId="0" borderId="3" xfId="0" applyNumberFormat="1" applyFont="1" applyFill="1" applyBorder="1" applyAlignment="1">
      <alignment horizontal="center" vertical="center" wrapText="1"/>
    </xf>
    <xf numFmtId="10" fontId="14" fillId="0" borderId="3" xfId="0" applyNumberFormat="1" applyFont="1" applyBorder="1" applyAlignment="1">
      <alignment horizontal="center" vertical="center" wrapText="1"/>
    </xf>
    <xf numFmtId="1" fontId="12" fillId="0" borderId="3" xfId="0" applyNumberFormat="1" applyFont="1" applyFill="1" applyBorder="1" applyAlignment="1">
      <alignment horizontal="center" vertical="center" wrapText="1"/>
    </xf>
    <xf numFmtId="0" fontId="15" fillId="2" borderId="3" xfId="0" applyFont="1" applyFill="1" applyBorder="1" applyAlignment="1">
      <alignment horizontal="left" vertical="center" wrapText="1"/>
    </xf>
    <xf numFmtId="0" fontId="11" fillId="0" borderId="3" xfId="0" applyNumberFormat="1" applyFont="1" applyFill="1" applyBorder="1" applyAlignment="1">
      <alignment vertical="center" wrapText="1"/>
    </xf>
    <xf numFmtId="9" fontId="14" fillId="0" borderId="3" xfId="0" applyNumberFormat="1" applyFont="1" applyFill="1" applyBorder="1" applyAlignment="1">
      <alignment horizontal="center" vertical="center" wrapText="1"/>
    </xf>
    <xf numFmtId="0" fontId="14" fillId="0" borderId="3" xfId="0" applyFont="1" applyFill="1" applyBorder="1" applyAlignment="1">
      <alignment vertical="center" wrapText="1"/>
    </xf>
    <xf numFmtId="164" fontId="14" fillId="0" borderId="3" xfId="0" applyNumberFormat="1" applyFont="1" applyFill="1" applyBorder="1" applyAlignment="1">
      <alignment horizontal="center" vertical="center" wrapText="1"/>
    </xf>
    <xf numFmtId="1" fontId="14" fillId="0" borderId="3" xfId="0" applyNumberFormat="1" applyFont="1" applyFill="1" applyBorder="1" applyAlignment="1">
      <alignment horizontal="center" vertical="center" wrapText="1"/>
    </xf>
    <xf numFmtId="0" fontId="4" fillId="0" borderId="0" xfId="0" applyFont="1" applyAlignment="1">
      <alignment horizontal="center" vertical="center" wrapText="1"/>
    </xf>
    <xf numFmtId="0" fontId="11" fillId="0" borderId="5" xfId="0" applyFont="1" applyFill="1" applyBorder="1" applyAlignment="1">
      <alignment horizontal="left" vertical="center" wrapText="1"/>
    </xf>
    <xf numFmtId="0" fontId="11" fillId="0" borderId="6" xfId="0" applyFont="1" applyFill="1" applyBorder="1" applyAlignment="1">
      <alignment horizontal="left" vertical="center" wrapText="1"/>
    </xf>
    <xf numFmtId="164" fontId="14" fillId="0" borderId="5" xfId="0" applyNumberFormat="1" applyFont="1" applyBorder="1" applyAlignment="1">
      <alignment horizontal="center" vertical="center" wrapText="1"/>
    </xf>
    <xf numFmtId="164" fontId="14" fillId="0" borderId="6" xfId="0" applyNumberFormat="1" applyFont="1" applyBorder="1" applyAlignment="1">
      <alignment horizontal="center" vertical="center" wrapText="1"/>
    </xf>
    <xf numFmtId="10" fontId="14" fillId="0" borderId="5" xfId="0" applyNumberFormat="1" applyFont="1" applyFill="1" applyBorder="1" applyAlignment="1">
      <alignment horizontal="center" vertical="center" wrapText="1"/>
    </xf>
    <xf numFmtId="10" fontId="14" fillId="0" borderId="6" xfId="0" applyNumberFormat="1" applyFont="1" applyFill="1" applyBorder="1" applyAlignment="1">
      <alignment horizontal="center" vertical="center" wrapText="1"/>
    </xf>
    <xf numFmtId="0" fontId="11" fillId="0" borderId="5" xfId="0" applyFont="1" applyFill="1" applyBorder="1" applyAlignment="1">
      <alignment vertical="center" wrapText="1"/>
    </xf>
    <xf numFmtId="0" fontId="11" fillId="0" borderId="6" xfId="0" applyFont="1" applyFill="1" applyBorder="1" applyAlignment="1">
      <alignment vertical="center" wrapText="1"/>
    </xf>
    <xf numFmtId="0" fontId="13" fillId="0" borderId="5"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0" fillId="0" borderId="0" xfId="0" applyAlignment="1">
      <alignment horizontal="left" vertical="center" wrapText="1"/>
    </xf>
    <xf numFmtId="0" fontId="2" fillId="2" borderId="1" xfId="0" applyFont="1" applyFill="1" applyBorder="1" applyAlignment="1">
      <alignment horizontal="center" vertical="center" wrapText="1"/>
    </xf>
    <xf numFmtId="0" fontId="6" fillId="0" borderId="0" xfId="0" applyFont="1" applyAlignment="1">
      <alignment horizontal="left"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4"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tperez\AppData\Local\Microsoft\Windows\Temporary%20Internet%20Files\Content.IE5\ETDKWSZW\CC%20Sem%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ta semestral 17"/>
      <sheetName val="carta mensual 17"/>
      <sheetName val="Gráfico1"/>
      <sheetName val="DATOS"/>
    </sheetNames>
    <sheetDataSet>
      <sheetData sheetId="0"/>
      <sheetData sheetId="1">
        <row r="7">
          <cell r="K7">
            <v>1</v>
          </cell>
          <cell r="L7">
            <v>1</v>
          </cell>
          <cell r="M7">
            <v>1</v>
          </cell>
          <cell r="N7">
            <v>1</v>
          </cell>
          <cell r="O7">
            <v>1</v>
          </cell>
          <cell r="P7">
            <v>1</v>
          </cell>
          <cell r="Q7">
            <v>1</v>
          </cell>
          <cell r="R7">
            <v>1</v>
          </cell>
          <cell r="S7">
            <v>1</v>
          </cell>
          <cell r="T7">
            <v>1</v>
          </cell>
          <cell r="U7">
            <v>1</v>
          </cell>
          <cell r="V7">
            <v>1</v>
          </cell>
        </row>
        <row r="9">
          <cell r="K9">
            <v>1</v>
          </cell>
          <cell r="L9">
            <v>1</v>
          </cell>
          <cell r="M9">
            <v>0.9285714285714286</v>
          </cell>
          <cell r="N9">
            <v>1</v>
          </cell>
          <cell r="O9">
            <v>1</v>
          </cell>
          <cell r="P9">
            <v>1</v>
          </cell>
          <cell r="Q9">
            <v>1</v>
          </cell>
          <cell r="R9">
            <v>1</v>
          </cell>
          <cell r="S9">
            <v>0.8</v>
          </cell>
          <cell r="T9">
            <v>1</v>
          </cell>
          <cell r="U9">
            <v>1</v>
          </cell>
          <cell r="V9">
            <v>1</v>
          </cell>
        </row>
        <row r="11">
          <cell r="K11">
            <v>1</v>
          </cell>
          <cell r="L11">
            <v>1</v>
          </cell>
          <cell r="M11">
            <v>1</v>
          </cell>
          <cell r="N11">
            <v>1</v>
          </cell>
          <cell r="O11">
            <v>1</v>
          </cell>
          <cell r="P11">
            <v>1</v>
          </cell>
          <cell r="Q11">
            <v>1</v>
          </cell>
          <cell r="R11">
            <v>1</v>
          </cell>
          <cell r="S11">
            <v>1</v>
          </cell>
          <cell r="T11">
            <v>1</v>
          </cell>
          <cell r="U11">
            <v>1</v>
          </cell>
          <cell r="V11">
            <v>1</v>
          </cell>
        </row>
        <row r="12">
          <cell r="K12">
            <v>1</v>
          </cell>
          <cell r="L12">
            <v>1</v>
          </cell>
          <cell r="M12">
            <v>1</v>
          </cell>
          <cell r="N12">
            <v>1</v>
          </cell>
          <cell r="O12">
            <v>1</v>
          </cell>
          <cell r="P12">
            <v>1</v>
          </cell>
          <cell r="Q12">
            <v>1</v>
          </cell>
          <cell r="R12">
            <v>1</v>
          </cell>
          <cell r="S12">
            <v>1</v>
          </cell>
          <cell r="T12">
            <v>1</v>
          </cell>
          <cell r="U12">
            <v>1</v>
          </cell>
          <cell r="V12">
            <v>1</v>
          </cell>
        </row>
        <row r="13">
          <cell r="K13" t="str">
            <v>Sí</v>
          </cell>
          <cell r="L13" t="str">
            <v>Sí</v>
          </cell>
          <cell r="M13" t="str">
            <v>Sí</v>
          </cell>
          <cell r="N13" t="str">
            <v>Sí</v>
          </cell>
          <cell r="O13" t="str">
            <v>Sí</v>
          </cell>
          <cell r="P13" t="str">
            <v>Sí</v>
          </cell>
          <cell r="Q13" t="str">
            <v>Sí</v>
          </cell>
          <cell r="R13" t="str">
            <v>Sí</v>
          </cell>
          <cell r="S13" t="str">
            <v>Sí</v>
          </cell>
          <cell r="T13" t="str">
            <v>Sí</v>
          </cell>
          <cell r="U13" t="str">
            <v>Sí</v>
          </cell>
          <cell r="V13" t="str">
            <v>Sí</v>
          </cell>
        </row>
        <row r="15">
          <cell r="K15">
            <v>1</v>
          </cell>
          <cell r="L15">
            <v>1</v>
          </cell>
          <cell r="M15">
            <v>1</v>
          </cell>
          <cell r="N15">
            <v>1</v>
          </cell>
          <cell r="O15">
            <v>1</v>
          </cell>
          <cell r="P15">
            <v>1</v>
          </cell>
          <cell r="Q15">
            <v>1</v>
          </cell>
          <cell r="R15">
            <v>1</v>
          </cell>
          <cell r="S15">
            <v>1</v>
          </cell>
          <cell r="T15">
            <v>1</v>
          </cell>
          <cell r="U15">
            <v>1</v>
          </cell>
          <cell r="V15">
            <v>1</v>
          </cell>
        </row>
        <row r="16">
          <cell r="K16">
            <v>1</v>
          </cell>
          <cell r="L16">
            <v>1</v>
          </cell>
          <cell r="M16">
            <v>1</v>
          </cell>
          <cell r="N16">
            <v>1</v>
          </cell>
          <cell r="O16">
            <v>1</v>
          </cell>
          <cell r="P16">
            <v>1</v>
          </cell>
          <cell r="Q16">
            <v>0.989247311827957</v>
          </cell>
          <cell r="R16">
            <v>1</v>
          </cell>
          <cell r="S16">
            <v>0.97777777777777775</v>
          </cell>
          <cell r="T16">
            <v>1</v>
          </cell>
          <cell r="U16">
            <v>0.98888888888888893</v>
          </cell>
          <cell r="V16">
            <v>0.989247311827957</v>
          </cell>
        </row>
        <row r="18">
          <cell r="K18">
            <v>1</v>
          </cell>
          <cell r="L18">
            <v>1</v>
          </cell>
          <cell r="M18">
            <v>1</v>
          </cell>
          <cell r="N18">
            <v>1</v>
          </cell>
          <cell r="O18">
            <v>1</v>
          </cell>
          <cell r="P18">
            <v>1</v>
          </cell>
          <cell r="Q18">
            <v>1</v>
          </cell>
          <cell r="R18">
            <v>1</v>
          </cell>
          <cell r="S18">
            <v>1</v>
          </cell>
          <cell r="T18">
            <v>1</v>
          </cell>
          <cell r="U18">
            <v>1</v>
          </cell>
          <cell r="V18">
            <v>1</v>
          </cell>
        </row>
        <row r="19">
          <cell r="K19">
            <v>1</v>
          </cell>
          <cell r="L19">
            <v>1</v>
          </cell>
          <cell r="M19">
            <v>1</v>
          </cell>
          <cell r="N19">
            <v>1</v>
          </cell>
          <cell r="O19">
            <v>1</v>
          </cell>
          <cell r="P19">
            <v>1</v>
          </cell>
          <cell r="Q19">
            <v>1</v>
          </cell>
          <cell r="R19">
            <v>1</v>
          </cell>
          <cell r="S19">
            <v>1</v>
          </cell>
          <cell r="T19">
            <v>1</v>
          </cell>
          <cell r="U19">
            <v>1</v>
          </cell>
          <cell r="V19">
            <v>1</v>
          </cell>
        </row>
        <row r="20">
          <cell r="K20">
            <v>9.4418995980181358E-2</v>
          </cell>
          <cell r="L20">
            <v>0.10171076002617556</v>
          </cell>
          <cell r="M20">
            <v>0.12452089370851641</v>
          </cell>
          <cell r="N20">
            <v>2.5240721697672244E-2</v>
          </cell>
          <cell r="O20">
            <v>2.7110404786388709E-2</v>
          </cell>
          <cell r="P20">
            <v>1.7201084416191455E-2</v>
          </cell>
          <cell r="Q20">
            <v>0</v>
          </cell>
          <cell r="R20">
            <v>0</v>
          </cell>
          <cell r="S20">
            <v>0</v>
          </cell>
          <cell r="T20">
            <v>7.1795830606712158E-2</v>
          </cell>
          <cell r="U20">
            <v>6.0577732074413387E-2</v>
          </cell>
          <cell r="V20">
            <v>9.3484154435823121E-3</v>
          </cell>
        </row>
        <row r="22">
          <cell r="K22">
            <v>441</v>
          </cell>
          <cell r="L22">
            <v>287</v>
          </cell>
          <cell r="M22">
            <v>275</v>
          </cell>
          <cell r="N22">
            <v>342</v>
          </cell>
          <cell r="O22">
            <v>397</v>
          </cell>
          <cell r="P22">
            <v>512</v>
          </cell>
          <cell r="Q22">
            <v>296</v>
          </cell>
          <cell r="R22">
            <v>175</v>
          </cell>
          <cell r="S22">
            <v>280</v>
          </cell>
          <cell r="T22">
            <v>373</v>
          </cell>
          <cell r="U22">
            <v>252</v>
          </cell>
          <cell r="V22">
            <v>185</v>
          </cell>
        </row>
        <row r="23">
          <cell r="K23">
            <v>2</v>
          </cell>
          <cell r="L23">
            <v>0</v>
          </cell>
          <cell r="M23">
            <v>2</v>
          </cell>
          <cell r="N23">
            <v>2</v>
          </cell>
          <cell r="O23">
            <v>0</v>
          </cell>
          <cell r="P23">
            <v>0</v>
          </cell>
          <cell r="Q23">
            <v>0</v>
          </cell>
          <cell r="R23">
            <v>2</v>
          </cell>
          <cell r="S23">
            <v>0</v>
          </cell>
          <cell r="T23">
            <v>0</v>
          </cell>
          <cell r="U23">
            <v>5</v>
          </cell>
          <cell r="V23">
            <v>3</v>
          </cell>
        </row>
        <row r="25">
          <cell r="K25">
            <v>1</v>
          </cell>
          <cell r="L25">
            <v>1</v>
          </cell>
          <cell r="M25">
            <v>1</v>
          </cell>
          <cell r="N25">
            <v>1</v>
          </cell>
          <cell r="O25">
            <v>1</v>
          </cell>
          <cell r="P25">
            <v>1</v>
          </cell>
          <cell r="Q25">
            <v>1</v>
          </cell>
          <cell r="R25">
            <v>1</v>
          </cell>
          <cell r="S25">
            <v>1</v>
          </cell>
          <cell r="T25">
            <v>1</v>
          </cell>
          <cell r="U25">
            <v>1</v>
          </cell>
          <cell r="V25">
            <v>1</v>
          </cell>
        </row>
        <row r="26">
          <cell r="K26">
            <v>1</v>
          </cell>
          <cell r="L26">
            <v>1</v>
          </cell>
          <cell r="M26">
            <v>1</v>
          </cell>
          <cell r="N26">
            <v>1</v>
          </cell>
          <cell r="O26">
            <v>1</v>
          </cell>
          <cell r="P26">
            <v>1</v>
          </cell>
          <cell r="Q26">
            <v>1</v>
          </cell>
          <cell r="R26">
            <v>1</v>
          </cell>
          <cell r="S26">
            <v>1</v>
          </cell>
          <cell r="T26">
            <v>1</v>
          </cell>
          <cell r="U26">
            <v>1</v>
          </cell>
          <cell r="V26">
            <v>1</v>
          </cell>
        </row>
        <row r="27">
          <cell r="K27">
            <v>1</v>
          </cell>
          <cell r="L27">
            <v>1</v>
          </cell>
          <cell r="M27">
            <v>1</v>
          </cell>
          <cell r="N27">
            <v>1</v>
          </cell>
          <cell r="O27">
            <v>1</v>
          </cell>
          <cell r="P27">
            <v>1</v>
          </cell>
          <cell r="Q27">
            <v>1</v>
          </cell>
          <cell r="R27">
            <v>1</v>
          </cell>
          <cell r="S27">
            <v>1</v>
          </cell>
          <cell r="T27">
            <v>1</v>
          </cell>
          <cell r="U27">
            <v>1</v>
          </cell>
          <cell r="V27">
            <v>1</v>
          </cell>
        </row>
        <row r="29">
          <cell r="K29">
            <v>1</v>
          </cell>
          <cell r="L29">
            <v>1</v>
          </cell>
          <cell r="M29">
            <v>1</v>
          </cell>
          <cell r="N29">
            <v>1</v>
          </cell>
          <cell r="O29">
            <v>1</v>
          </cell>
          <cell r="P29">
            <v>1</v>
          </cell>
          <cell r="Q29">
            <v>1</v>
          </cell>
        </row>
        <row r="30">
          <cell r="K30">
            <v>1</v>
          </cell>
          <cell r="L30">
            <v>1</v>
          </cell>
          <cell r="M30">
            <v>0.95161290322580649</v>
          </cell>
          <cell r="N30">
            <v>0.81818181818181823</v>
          </cell>
          <cell r="O30">
            <v>0.88235294117647056</v>
          </cell>
          <cell r="P30">
            <v>1</v>
          </cell>
          <cell r="Q30">
            <v>0.9</v>
          </cell>
          <cell r="R30">
            <v>1</v>
          </cell>
          <cell r="S30">
            <v>1</v>
          </cell>
          <cell r="T30">
            <v>1</v>
          </cell>
          <cell r="U30">
            <v>0.967741935483871</v>
          </cell>
          <cell r="V30">
            <v>1</v>
          </cell>
        </row>
        <row r="31">
          <cell r="K31">
            <v>0</v>
          </cell>
          <cell r="L31">
            <v>0</v>
          </cell>
          <cell r="M31">
            <v>0.5</v>
          </cell>
          <cell r="N31">
            <v>0</v>
          </cell>
          <cell r="O31">
            <v>0</v>
          </cell>
          <cell r="P31">
            <v>0</v>
          </cell>
          <cell r="Q31">
            <v>0</v>
          </cell>
          <cell r="R31">
            <v>0</v>
          </cell>
          <cell r="S31">
            <v>0</v>
          </cell>
          <cell r="T31">
            <v>0</v>
          </cell>
          <cell r="U31">
            <v>0.5</v>
          </cell>
          <cell r="V31">
            <v>0</v>
          </cell>
        </row>
        <row r="32">
          <cell r="K32">
            <v>1</v>
          </cell>
          <cell r="L32">
            <v>1</v>
          </cell>
          <cell r="M32">
            <v>1</v>
          </cell>
          <cell r="N32">
            <v>1</v>
          </cell>
          <cell r="O32">
            <v>1</v>
          </cell>
          <cell r="P32">
            <v>1</v>
          </cell>
          <cell r="Q32">
            <v>1</v>
          </cell>
        </row>
        <row r="34">
          <cell r="K34">
            <v>0</v>
          </cell>
          <cell r="L34">
            <v>0</v>
          </cell>
          <cell r="M34">
            <v>0</v>
          </cell>
          <cell r="N34">
            <v>0</v>
          </cell>
          <cell r="O34">
            <v>0</v>
          </cell>
          <cell r="P34">
            <v>0</v>
          </cell>
          <cell r="Q34">
            <v>0</v>
          </cell>
          <cell r="R34">
            <v>0</v>
          </cell>
          <cell r="S34">
            <v>0</v>
          </cell>
          <cell r="T34">
            <v>0</v>
          </cell>
          <cell r="U34">
            <v>0</v>
          </cell>
          <cell r="V34">
            <v>0</v>
          </cell>
        </row>
        <row r="36">
          <cell r="K36" t="str">
            <v>Sí</v>
          </cell>
          <cell r="L36" t="str">
            <v>NO</v>
          </cell>
          <cell r="M36" t="str">
            <v>NO</v>
          </cell>
          <cell r="N36" t="str">
            <v>NO</v>
          </cell>
          <cell r="O36" t="str">
            <v>NO</v>
          </cell>
          <cell r="P36" t="str">
            <v>NO</v>
          </cell>
          <cell r="Q36" t="str">
            <v>NO</v>
          </cell>
          <cell r="R36" t="str">
            <v>NO</v>
          </cell>
          <cell r="S36" t="str">
            <v>NO</v>
          </cell>
          <cell r="T36" t="str">
            <v>NO</v>
          </cell>
          <cell r="U36" t="str">
            <v>NO</v>
          </cell>
          <cell r="V36" t="str">
            <v>NO</v>
          </cell>
        </row>
        <row r="37">
          <cell r="K37" t="str">
            <v>Sí</v>
          </cell>
          <cell r="L37" t="str">
            <v>Sí</v>
          </cell>
          <cell r="M37" t="str">
            <v>Sí</v>
          </cell>
          <cell r="N37" t="str">
            <v>Sí</v>
          </cell>
          <cell r="O37" t="str">
            <v>Sí</v>
          </cell>
          <cell r="P37" t="str">
            <v>Sí</v>
          </cell>
          <cell r="Q37" t="str">
            <v>Sí</v>
          </cell>
          <cell r="R37" t="str">
            <v>NO</v>
          </cell>
          <cell r="S37" t="str">
            <v>NO</v>
          </cell>
          <cell r="T37" t="str">
            <v>NO</v>
          </cell>
          <cell r="U37" t="str">
            <v>NO</v>
          </cell>
          <cell r="V37" t="str">
            <v>NO</v>
          </cell>
        </row>
        <row r="38">
          <cell r="K38" t="str">
            <v>Sí</v>
          </cell>
          <cell r="L38" t="str">
            <v>Sí</v>
          </cell>
          <cell r="M38" t="str">
            <v>Sí</v>
          </cell>
          <cell r="N38" t="str">
            <v>Sí</v>
          </cell>
          <cell r="O38" t="str">
            <v>Sí</v>
          </cell>
          <cell r="P38" t="str">
            <v>Sí</v>
          </cell>
          <cell r="Q38" t="str">
            <v>Sí</v>
          </cell>
          <cell r="R38" t="str">
            <v>NO</v>
          </cell>
          <cell r="S38" t="str">
            <v>NO</v>
          </cell>
          <cell r="T38" t="str">
            <v>NO</v>
          </cell>
          <cell r="U38" t="str">
            <v>NO</v>
          </cell>
          <cell r="V38" t="str">
            <v>NO</v>
          </cell>
        </row>
        <row r="39">
          <cell r="K39" t="str">
            <v>Sí</v>
          </cell>
          <cell r="L39" t="str">
            <v>Sí</v>
          </cell>
          <cell r="M39" t="str">
            <v>Sí</v>
          </cell>
          <cell r="N39" t="str">
            <v>Sí</v>
          </cell>
          <cell r="O39" t="str">
            <v>Sí</v>
          </cell>
          <cell r="P39" t="str">
            <v>Sí</v>
          </cell>
          <cell r="Q39" t="str">
            <v>Sí</v>
          </cell>
          <cell r="R39" t="str">
            <v>NO</v>
          </cell>
          <cell r="S39" t="str">
            <v>NO</v>
          </cell>
          <cell r="T39" t="str">
            <v>NO</v>
          </cell>
          <cell r="U39" t="str">
            <v>NO</v>
          </cell>
          <cell r="V39" t="str">
            <v>NO</v>
          </cell>
        </row>
      </sheetData>
      <sheetData sheetId="2" refreshError="1"/>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O75"/>
  <sheetViews>
    <sheetView tabSelected="1" zoomScale="90" zoomScaleNormal="90" workbookViewId="0">
      <selection activeCell="A36" sqref="A36:N36"/>
    </sheetView>
  </sheetViews>
  <sheetFormatPr baseColWidth="10" defaultColWidth="11.44140625" defaultRowHeight="13.8" x14ac:dyDescent="0.3"/>
  <cols>
    <col min="1" max="1" width="30.5546875" style="4" customWidth="1"/>
    <col min="2" max="2" width="15.6640625" style="4" hidden="1" customWidth="1"/>
    <col min="3" max="3" width="26.109375" style="4" customWidth="1"/>
    <col min="4" max="4" width="5.88671875" style="4" hidden="1" customWidth="1"/>
    <col min="5" max="5" width="27.44140625" style="4" customWidth="1"/>
    <col min="6" max="6" width="16.44140625" style="4" customWidth="1"/>
    <col min="7" max="8" width="11.5546875" style="4" customWidth="1"/>
    <col min="9" max="9" width="13.33203125" style="4" bestFit="1" customWidth="1"/>
    <col min="10" max="10" width="11.5546875" style="4" customWidth="1"/>
    <col min="11" max="12" width="11.5546875" style="52" customWidth="1"/>
    <col min="13" max="13" width="11.5546875" style="4" customWidth="1"/>
    <col min="14" max="14" width="16.33203125" style="4" customWidth="1"/>
    <col min="15" max="15" width="13" style="4" customWidth="1"/>
    <col min="16" max="241" width="64.5546875" style="4" customWidth="1"/>
    <col min="242" max="16384" width="11.44140625" style="4"/>
  </cols>
  <sheetData>
    <row r="3" spans="1:15" ht="15" x14ac:dyDescent="0.25">
      <c r="A3" s="68" t="s">
        <v>0</v>
      </c>
      <c r="B3" s="68"/>
      <c r="C3" s="68"/>
      <c r="D3" s="68"/>
      <c r="E3" s="68"/>
      <c r="F3" s="1"/>
      <c r="G3" s="1"/>
      <c r="H3" s="1"/>
      <c r="I3" s="1"/>
      <c r="J3" s="1"/>
      <c r="K3" s="2"/>
      <c r="L3" s="2"/>
      <c r="M3" s="1"/>
      <c r="N3" s="1"/>
      <c r="O3" s="3"/>
    </row>
    <row r="4" spans="1:15" ht="15" x14ac:dyDescent="0.25">
      <c r="A4" s="70" t="s">
        <v>1</v>
      </c>
      <c r="B4" s="70"/>
      <c r="C4" s="70"/>
      <c r="D4" s="5"/>
      <c r="E4" s="5"/>
      <c r="F4" s="5"/>
      <c r="G4" s="1"/>
      <c r="H4" s="1"/>
      <c r="I4" s="1"/>
      <c r="J4" s="1"/>
      <c r="K4" s="1"/>
      <c r="L4" s="1"/>
      <c r="M4" s="1"/>
      <c r="N4" s="1"/>
      <c r="O4" s="1"/>
    </row>
    <row r="5" spans="1:15" ht="15" x14ac:dyDescent="0.25">
      <c r="A5" s="71" t="s">
        <v>2</v>
      </c>
      <c r="B5" s="71"/>
      <c r="C5" s="71"/>
      <c r="D5" s="71"/>
      <c r="E5" s="71"/>
      <c r="F5" s="71"/>
      <c r="G5" s="71"/>
      <c r="H5" s="71"/>
      <c r="I5" s="71"/>
      <c r="J5" s="71"/>
      <c r="K5" s="71"/>
      <c r="L5" s="71"/>
      <c r="M5" s="71"/>
      <c r="N5" s="71"/>
      <c r="O5" s="71"/>
    </row>
    <row r="6" spans="1:15" s="6" customFormat="1" ht="15" x14ac:dyDescent="0.25">
      <c r="A6" s="72"/>
      <c r="B6" s="72"/>
      <c r="C6" s="72"/>
      <c r="D6" s="72"/>
      <c r="E6" s="72"/>
      <c r="F6" s="72"/>
      <c r="G6" s="72"/>
      <c r="H6" s="72"/>
      <c r="I6" s="72"/>
      <c r="J6" s="72"/>
      <c r="K6" s="72"/>
      <c r="L6" s="72"/>
      <c r="M6" s="72"/>
      <c r="N6" s="72"/>
      <c r="O6" s="72"/>
    </row>
    <row r="7" spans="1:15" s="6" customFormat="1" ht="14.4" x14ac:dyDescent="0.3">
      <c r="A7" s="67" t="s">
        <v>3</v>
      </c>
      <c r="B7" s="67"/>
      <c r="C7" s="67"/>
      <c r="D7" s="67"/>
      <c r="E7" s="67"/>
      <c r="F7" s="67"/>
      <c r="G7" s="67"/>
      <c r="H7" s="67"/>
      <c r="I7" s="67"/>
      <c r="J7" s="67"/>
      <c r="K7" s="67"/>
      <c r="L7" s="67"/>
      <c r="M7" s="67"/>
      <c r="N7" s="67"/>
      <c r="O7" s="67"/>
    </row>
    <row r="8" spans="1:15" s="6" customFormat="1" ht="32.25" customHeight="1" x14ac:dyDescent="0.3">
      <c r="A8" s="67" t="s">
        <v>4</v>
      </c>
      <c r="B8" s="67"/>
      <c r="C8" s="67"/>
      <c r="D8" s="67"/>
      <c r="E8" s="67"/>
      <c r="F8" s="67"/>
      <c r="G8" s="67"/>
      <c r="H8" s="67"/>
      <c r="I8" s="67"/>
      <c r="J8" s="67"/>
      <c r="K8" s="67"/>
      <c r="L8" s="67"/>
      <c r="M8" s="67"/>
      <c r="N8" s="67"/>
      <c r="O8" s="7"/>
    </row>
    <row r="9" spans="1:15" s="6" customFormat="1" ht="14.4" x14ac:dyDescent="0.3">
      <c r="A9" s="67" t="s">
        <v>5</v>
      </c>
      <c r="B9" s="67"/>
      <c r="C9" s="67"/>
      <c r="D9" s="67"/>
      <c r="E9" s="67"/>
      <c r="F9" s="67"/>
      <c r="G9" s="67"/>
      <c r="H9" s="67"/>
      <c r="I9" s="67"/>
      <c r="J9" s="67"/>
      <c r="K9" s="67"/>
      <c r="L9" s="67"/>
      <c r="M9" s="67"/>
      <c r="N9" s="67"/>
      <c r="O9" s="7"/>
    </row>
    <row r="10" spans="1:15" s="6" customFormat="1" ht="14.4" x14ac:dyDescent="0.3">
      <c r="A10" s="67" t="s">
        <v>6</v>
      </c>
      <c r="B10" s="67"/>
      <c r="C10" s="67"/>
      <c r="D10" s="67"/>
      <c r="E10" s="67"/>
      <c r="F10" s="67"/>
      <c r="G10" s="67"/>
      <c r="H10" s="67"/>
      <c r="I10" s="67"/>
      <c r="J10" s="67"/>
      <c r="K10" s="67"/>
      <c r="L10" s="67"/>
      <c r="M10" s="67"/>
      <c r="N10" s="67"/>
      <c r="O10" s="7"/>
    </row>
    <row r="11" spans="1:15" s="6" customFormat="1" ht="14.4" x14ac:dyDescent="0.3">
      <c r="A11" s="67" t="s">
        <v>7</v>
      </c>
      <c r="B11" s="67"/>
      <c r="C11" s="67"/>
      <c r="D11" s="67"/>
      <c r="E11" s="67"/>
      <c r="F11" s="67"/>
      <c r="G11" s="67"/>
      <c r="H11" s="67"/>
      <c r="I11" s="67"/>
      <c r="J11" s="67"/>
      <c r="K11" s="67"/>
      <c r="L11" s="67"/>
      <c r="M11" s="67"/>
      <c r="N11" s="67"/>
      <c r="O11" s="7"/>
    </row>
    <row r="12" spans="1:15" s="6" customFormat="1" ht="14.4" x14ac:dyDescent="0.3">
      <c r="A12" s="67" t="s">
        <v>8</v>
      </c>
      <c r="B12" s="67"/>
      <c r="C12" s="67"/>
      <c r="D12" s="67"/>
      <c r="E12" s="67"/>
      <c r="F12" s="67"/>
      <c r="G12" s="67"/>
      <c r="H12" s="67"/>
      <c r="I12" s="67"/>
      <c r="J12" s="67"/>
      <c r="K12" s="67"/>
      <c r="L12" s="67"/>
      <c r="M12" s="67"/>
      <c r="N12" s="67"/>
      <c r="O12" s="7"/>
    </row>
    <row r="13" spans="1:15" s="6" customFormat="1" ht="30.75" customHeight="1" x14ac:dyDescent="0.3">
      <c r="A13" s="67" t="s">
        <v>9</v>
      </c>
      <c r="B13" s="67"/>
      <c r="C13" s="67"/>
      <c r="D13" s="67"/>
      <c r="E13" s="67"/>
      <c r="F13" s="67"/>
      <c r="G13" s="67"/>
      <c r="H13" s="67"/>
      <c r="I13" s="67"/>
      <c r="J13" s="67"/>
      <c r="K13" s="67"/>
      <c r="L13" s="67"/>
      <c r="M13" s="67"/>
      <c r="N13" s="67"/>
      <c r="O13" s="7"/>
    </row>
    <row r="14" spans="1:15" s="6" customFormat="1" ht="30" customHeight="1" x14ac:dyDescent="0.3">
      <c r="A14" s="67" t="s">
        <v>10</v>
      </c>
      <c r="B14" s="67"/>
      <c r="C14" s="67"/>
      <c r="D14" s="67"/>
      <c r="E14" s="67"/>
      <c r="F14" s="67"/>
      <c r="G14" s="67"/>
      <c r="H14" s="67"/>
      <c r="I14" s="67"/>
      <c r="J14" s="67"/>
      <c r="K14" s="67"/>
      <c r="L14" s="67"/>
      <c r="M14" s="67"/>
      <c r="N14" s="67"/>
      <c r="O14" s="7"/>
    </row>
    <row r="15" spans="1:15" s="6" customFormat="1" ht="14.4" x14ac:dyDescent="0.3">
      <c r="A15" s="67" t="s">
        <v>11</v>
      </c>
      <c r="B15" s="67"/>
      <c r="C15" s="67"/>
      <c r="D15" s="67"/>
      <c r="E15" s="67"/>
      <c r="F15" s="67"/>
      <c r="G15" s="67"/>
      <c r="H15" s="67"/>
      <c r="I15" s="67"/>
      <c r="J15" s="67"/>
      <c r="K15" s="67"/>
      <c r="L15" s="67"/>
      <c r="M15" s="67"/>
      <c r="N15" s="67"/>
      <c r="O15" s="7"/>
    </row>
    <row r="16" spans="1:15" s="6" customFormat="1" ht="14.4" x14ac:dyDescent="0.3">
      <c r="A16" s="67" t="s">
        <v>12</v>
      </c>
      <c r="B16" s="67"/>
      <c r="C16" s="67"/>
      <c r="D16" s="67"/>
      <c r="E16" s="67"/>
      <c r="F16" s="67"/>
      <c r="G16" s="67"/>
      <c r="H16" s="67"/>
      <c r="I16" s="67"/>
      <c r="J16" s="67"/>
      <c r="K16" s="67"/>
      <c r="L16" s="67"/>
      <c r="M16" s="67"/>
      <c r="N16" s="67"/>
      <c r="O16" s="7"/>
    </row>
    <row r="17" spans="1:15" s="6" customFormat="1" ht="30.75" customHeight="1" x14ac:dyDescent="0.3">
      <c r="A17" s="67" t="s">
        <v>13</v>
      </c>
      <c r="B17" s="67"/>
      <c r="C17" s="67"/>
      <c r="D17" s="67"/>
      <c r="E17" s="67"/>
      <c r="F17" s="67"/>
      <c r="G17" s="67"/>
      <c r="H17" s="67"/>
      <c r="I17" s="67"/>
      <c r="J17" s="67"/>
      <c r="K17" s="67"/>
      <c r="L17" s="67"/>
      <c r="M17" s="67"/>
      <c r="N17" s="67"/>
      <c r="O17" s="7"/>
    </row>
    <row r="18" spans="1:15" s="6" customFormat="1" ht="14.4" x14ac:dyDescent="0.3">
      <c r="A18" s="67" t="s">
        <v>14</v>
      </c>
      <c r="B18" s="67"/>
      <c r="C18" s="67"/>
      <c r="D18" s="67"/>
      <c r="E18" s="67"/>
      <c r="F18" s="67"/>
      <c r="G18" s="67"/>
      <c r="H18" s="67"/>
      <c r="I18" s="67"/>
      <c r="J18" s="67"/>
      <c r="K18" s="67"/>
      <c r="L18" s="67"/>
      <c r="M18" s="67"/>
      <c r="N18" s="67"/>
      <c r="O18" s="7"/>
    </row>
    <row r="19" spans="1:15" s="6" customFormat="1" ht="14.4" x14ac:dyDescent="0.3">
      <c r="A19" s="67" t="s">
        <v>15</v>
      </c>
      <c r="B19" s="67"/>
      <c r="C19" s="67"/>
      <c r="D19" s="67"/>
      <c r="E19" s="67"/>
      <c r="F19" s="67"/>
      <c r="G19" s="67"/>
      <c r="H19" s="67"/>
      <c r="I19" s="67"/>
      <c r="J19" s="67"/>
      <c r="K19" s="67"/>
      <c r="L19" s="67"/>
      <c r="M19" s="67"/>
      <c r="N19" s="67"/>
      <c r="O19" s="7"/>
    </row>
    <row r="20" spans="1:15" s="6" customFormat="1" ht="31.5" customHeight="1" x14ac:dyDescent="0.3">
      <c r="A20" s="69" t="s">
        <v>16</v>
      </c>
      <c r="B20" s="69"/>
      <c r="C20" s="69"/>
      <c r="D20" s="69"/>
      <c r="E20" s="69"/>
      <c r="F20" s="69"/>
      <c r="G20" s="69"/>
      <c r="H20" s="69"/>
      <c r="I20" s="69"/>
      <c r="J20" s="69"/>
      <c r="K20" s="69"/>
      <c r="L20" s="69"/>
      <c r="M20" s="69"/>
      <c r="N20" s="69"/>
      <c r="O20" s="7"/>
    </row>
    <row r="21" spans="1:15" s="6" customFormat="1" ht="30.75" customHeight="1" x14ac:dyDescent="0.3">
      <c r="A21" s="69" t="s">
        <v>17</v>
      </c>
      <c r="B21" s="69"/>
      <c r="C21" s="69"/>
      <c r="D21" s="69"/>
      <c r="E21" s="69"/>
      <c r="F21" s="69"/>
      <c r="G21" s="69"/>
      <c r="H21" s="69"/>
      <c r="I21" s="69"/>
      <c r="J21" s="69"/>
      <c r="K21" s="69"/>
      <c r="L21" s="69"/>
      <c r="M21" s="69"/>
      <c r="N21" s="69"/>
      <c r="O21" s="7"/>
    </row>
    <row r="22" spans="1:15" s="6" customFormat="1" ht="14.4" x14ac:dyDescent="0.3">
      <c r="A22" s="67" t="s">
        <v>18</v>
      </c>
      <c r="B22" s="67"/>
      <c r="C22" s="67"/>
      <c r="D22" s="67"/>
      <c r="E22" s="67"/>
      <c r="F22" s="67"/>
      <c r="G22" s="67"/>
      <c r="H22" s="67"/>
      <c r="I22" s="67"/>
      <c r="J22" s="67"/>
      <c r="K22" s="67"/>
      <c r="L22" s="67"/>
      <c r="M22" s="67"/>
      <c r="N22" s="67"/>
      <c r="O22" s="7"/>
    </row>
    <row r="23" spans="1:15" s="9" customFormat="1" ht="30" customHeight="1" x14ac:dyDescent="0.3">
      <c r="A23" s="69" t="s">
        <v>19</v>
      </c>
      <c r="B23" s="69"/>
      <c r="C23" s="69"/>
      <c r="D23" s="69"/>
      <c r="E23" s="69"/>
      <c r="F23" s="69"/>
      <c r="G23" s="69"/>
      <c r="H23" s="69"/>
      <c r="I23" s="69"/>
      <c r="J23" s="69"/>
      <c r="K23" s="69"/>
      <c r="L23" s="69"/>
      <c r="M23" s="69"/>
      <c r="N23" s="69"/>
      <c r="O23" s="8"/>
    </row>
    <row r="24" spans="1:15" s="11" customFormat="1" ht="30" customHeight="1" x14ac:dyDescent="0.3">
      <c r="A24" s="69" t="s">
        <v>20</v>
      </c>
      <c r="B24" s="69"/>
      <c r="C24" s="69"/>
      <c r="D24" s="69"/>
      <c r="E24" s="69"/>
      <c r="F24" s="69"/>
      <c r="G24" s="69"/>
      <c r="H24" s="69"/>
      <c r="I24" s="69"/>
      <c r="J24" s="69"/>
      <c r="K24" s="69"/>
      <c r="L24" s="69"/>
      <c r="M24" s="69"/>
      <c r="N24" s="69"/>
      <c r="O24" s="10"/>
    </row>
    <row r="25" spans="1:15" s="6" customFormat="1" ht="14.4" x14ac:dyDescent="0.3">
      <c r="A25" s="67" t="s">
        <v>21</v>
      </c>
      <c r="B25" s="67"/>
      <c r="C25" s="67"/>
      <c r="D25" s="67"/>
      <c r="E25" s="67"/>
      <c r="F25" s="67"/>
      <c r="G25" s="67"/>
      <c r="H25" s="67"/>
      <c r="I25" s="67"/>
      <c r="J25" s="67"/>
      <c r="K25" s="67"/>
      <c r="L25" s="67"/>
      <c r="M25" s="67"/>
      <c r="N25" s="67"/>
      <c r="O25" s="7"/>
    </row>
    <row r="26" spans="1:15" s="6" customFormat="1" ht="30.75" customHeight="1" x14ac:dyDescent="0.3">
      <c r="A26" s="67" t="s">
        <v>22</v>
      </c>
      <c r="B26" s="67"/>
      <c r="C26" s="67"/>
      <c r="D26" s="67"/>
      <c r="E26" s="67"/>
      <c r="F26" s="67"/>
      <c r="G26" s="67"/>
      <c r="H26" s="67"/>
      <c r="I26" s="67"/>
      <c r="J26" s="67"/>
      <c r="K26" s="67"/>
      <c r="L26" s="67"/>
      <c r="M26" s="67"/>
      <c r="N26" s="67"/>
      <c r="O26" s="7"/>
    </row>
    <row r="27" spans="1:15" s="6" customFormat="1" ht="14.4" x14ac:dyDescent="0.3">
      <c r="A27" s="67" t="s">
        <v>23</v>
      </c>
      <c r="B27" s="67"/>
      <c r="C27" s="67"/>
      <c r="D27" s="67"/>
      <c r="E27" s="67"/>
      <c r="F27" s="67"/>
      <c r="G27" s="67"/>
      <c r="H27" s="67"/>
      <c r="I27" s="67"/>
      <c r="J27" s="67"/>
      <c r="K27" s="67"/>
      <c r="L27" s="67"/>
      <c r="M27" s="67"/>
      <c r="N27" s="67"/>
      <c r="O27" s="7"/>
    </row>
    <row r="28" spans="1:15" s="6" customFormat="1" ht="30" customHeight="1" x14ac:dyDescent="0.3">
      <c r="A28" s="67" t="s">
        <v>24</v>
      </c>
      <c r="B28" s="67"/>
      <c r="C28" s="67"/>
      <c r="D28" s="67"/>
      <c r="E28" s="67"/>
      <c r="F28" s="67"/>
      <c r="G28" s="67"/>
      <c r="H28" s="67"/>
      <c r="I28" s="67"/>
      <c r="J28" s="67"/>
      <c r="K28" s="67"/>
      <c r="L28" s="67"/>
      <c r="M28" s="67"/>
      <c r="N28" s="67"/>
      <c r="O28" s="7"/>
    </row>
    <row r="29" spans="1:15" s="6" customFormat="1" ht="14.4" x14ac:dyDescent="0.3">
      <c r="A29" s="67" t="s">
        <v>25</v>
      </c>
      <c r="B29" s="67"/>
      <c r="C29" s="67"/>
      <c r="D29" s="67"/>
      <c r="E29" s="67"/>
      <c r="F29" s="67"/>
      <c r="G29" s="67"/>
      <c r="H29" s="67"/>
      <c r="I29" s="67"/>
      <c r="J29" s="67"/>
      <c r="K29" s="67"/>
      <c r="L29" s="67"/>
      <c r="M29" s="67"/>
      <c r="N29" s="67"/>
      <c r="O29" s="7"/>
    </row>
    <row r="30" spans="1:15" s="6" customFormat="1" ht="14.4" x14ac:dyDescent="0.3">
      <c r="A30" s="67" t="s">
        <v>26</v>
      </c>
      <c r="B30" s="67"/>
      <c r="C30" s="67"/>
      <c r="D30" s="67"/>
      <c r="E30" s="67"/>
      <c r="F30" s="67"/>
      <c r="G30" s="67"/>
      <c r="H30" s="67"/>
      <c r="I30" s="67"/>
      <c r="J30" s="67"/>
      <c r="K30" s="67"/>
      <c r="L30" s="67"/>
      <c r="M30" s="67"/>
      <c r="N30" s="67"/>
      <c r="O30" s="7"/>
    </row>
    <row r="31" spans="1:15" s="6" customFormat="1" ht="14.4" x14ac:dyDescent="0.3">
      <c r="A31" s="67" t="s">
        <v>27</v>
      </c>
      <c r="B31" s="67"/>
      <c r="C31" s="67"/>
      <c r="D31" s="67"/>
      <c r="E31" s="67"/>
      <c r="F31" s="67"/>
      <c r="G31" s="67"/>
      <c r="H31" s="67"/>
      <c r="I31" s="67"/>
      <c r="J31" s="67"/>
      <c r="K31" s="67"/>
      <c r="L31" s="67"/>
      <c r="M31" s="67"/>
      <c r="N31" s="67"/>
      <c r="O31" s="7"/>
    </row>
    <row r="32" spans="1:15" s="6" customFormat="1" ht="14.4" x14ac:dyDescent="0.3">
      <c r="A32" s="67" t="s">
        <v>28</v>
      </c>
      <c r="B32" s="67"/>
      <c r="C32" s="67"/>
      <c r="D32" s="67"/>
      <c r="E32" s="67"/>
      <c r="F32" s="67"/>
      <c r="G32" s="67"/>
      <c r="H32" s="67"/>
      <c r="I32" s="67"/>
      <c r="J32" s="67"/>
      <c r="K32" s="67"/>
      <c r="L32" s="67"/>
      <c r="M32" s="67"/>
      <c r="N32" s="67"/>
      <c r="O32" s="7"/>
    </row>
    <row r="33" spans="1:15" s="6" customFormat="1" ht="14.4" x14ac:dyDescent="0.3">
      <c r="A33" s="67" t="s">
        <v>29</v>
      </c>
      <c r="B33" s="67"/>
      <c r="C33" s="67"/>
      <c r="D33" s="67"/>
      <c r="E33" s="67"/>
      <c r="F33" s="67"/>
      <c r="G33" s="67"/>
      <c r="H33" s="67"/>
      <c r="I33" s="67"/>
      <c r="J33" s="67"/>
      <c r="K33" s="67"/>
      <c r="L33" s="67"/>
      <c r="M33" s="67"/>
      <c r="N33" s="67"/>
      <c r="O33" s="7"/>
    </row>
    <row r="34" spans="1:15" s="6" customFormat="1" ht="14.4" x14ac:dyDescent="0.3">
      <c r="A34" s="67" t="s">
        <v>30</v>
      </c>
      <c r="B34" s="67"/>
      <c r="C34" s="67"/>
      <c r="D34" s="67"/>
      <c r="E34" s="67"/>
      <c r="F34" s="67"/>
      <c r="G34" s="67"/>
      <c r="H34" s="67"/>
      <c r="I34" s="67"/>
      <c r="J34" s="67"/>
      <c r="K34" s="67"/>
      <c r="L34" s="67"/>
      <c r="M34" s="67"/>
      <c r="N34" s="67"/>
      <c r="O34" s="7"/>
    </row>
    <row r="35" spans="1:15" s="6" customFormat="1" ht="14.4" x14ac:dyDescent="0.3">
      <c r="A35" s="67" t="s">
        <v>31</v>
      </c>
      <c r="B35" s="67"/>
      <c r="C35" s="67"/>
      <c r="D35" s="67"/>
      <c r="E35" s="67"/>
      <c r="F35" s="67"/>
      <c r="G35" s="67"/>
      <c r="H35" s="67"/>
      <c r="I35" s="67"/>
      <c r="J35" s="67"/>
      <c r="K35" s="67"/>
      <c r="L35" s="67"/>
      <c r="M35" s="67"/>
      <c r="N35" s="67"/>
      <c r="O35" s="7"/>
    </row>
    <row r="36" spans="1:15" s="6" customFormat="1" ht="31.5" customHeight="1" x14ac:dyDescent="0.3">
      <c r="A36" s="67" t="s">
        <v>166</v>
      </c>
      <c r="B36" s="67"/>
      <c r="C36" s="67"/>
      <c r="D36" s="67"/>
      <c r="E36" s="67"/>
      <c r="F36" s="67"/>
      <c r="G36" s="67"/>
      <c r="H36" s="67"/>
      <c r="I36" s="67"/>
      <c r="J36" s="67"/>
      <c r="K36" s="67"/>
      <c r="L36" s="67"/>
      <c r="M36" s="67"/>
      <c r="N36" s="67"/>
      <c r="O36" s="7"/>
    </row>
    <row r="37" spans="1:15" ht="14.4" x14ac:dyDescent="0.3">
      <c r="A37" s="12"/>
      <c r="K37" s="4"/>
      <c r="L37" s="4"/>
    </row>
    <row r="38" spans="1:15" x14ac:dyDescent="0.3">
      <c r="A38" s="68" t="s">
        <v>32</v>
      </c>
      <c r="B38" s="68"/>
      <c r="C38" s="68"/>
      <c r="D38" s="5"/>
      <c r="E38" s="5"/>
      <c r="F38" s="5"/>
      <c r="G38" s="1"/>
      <c r="H38" s="1"/>
      <c r="I38" s="1"/>
      <c r="J38" s="1"/>
      <c r="K38" s="2"/>
      <c r="L38" s="2"/>
      <c r="M38" s="1"/>
      <c r="N38" s="1"/>
      <c r="O38" s="1"/>
    </row>
    <row r="39" spans="1:15" x14ac:dyDescent="0.3">
      <c r="A39" s="5" t="s">
        <v>33</v>
      </c>
      <c r="B39" s="5"/>
      <c r="C39" s="13">
        <f ca="1">NOW()</f>
        <v>43280.55092465278</v>
      </c>
      <c r="D39" s="5"/>
      <c r="E39" s="5"/>
      <c r="F39" s="5"/>
      <c r="G39" s="5"/>
      <c r="H39" s="5"/>
      <c r="I39" s="5"/>
      <c r="J39" s="5"/>
      <c r="K39" s="14"/>
      <c r="L39" s="14"/>
      <c r="M39" s="5"/>
      <c r="N39" s="5"/>
      <c r="O39" s="5"/>
    </row>
    <row r="40" spans="1:15" ht="24" x14ac:dyDescent="0.3">
      <c r="A40" s="15" t="s">
        <v>34</v>
      </c>
      <c r="B40" s="16" t="s">
        <v>35</v>
      </c>
      <c r="C40" s="16" t="s">
        <v>36</v>
      </c>
      <c r="D40" s="16" t="s">
        <v>37</v>
      </c>
      <c r="E40" s="16" t="s">
        <v>38</v>
      </c>
      <c r="F40" s="16" t="s">
        <v>39</v>
      </c>
      <c r="G40" s="16" t="s">
        <v>40</v>
      </c>
      <c r="H40" s="16" t="s">
        <v>41</v>
      </c>
      <c r="I40" s="16" t="s">
        <v>42</v>
      </c>
      <c r="J40" s="16" t="s">
        <v>43</v>
      </c>
      <c r="K40" s="17" t="s">
        <v>44</v>
      </c>
      <c r="L40" s="17" t="s">
        <v>45</v>
      </c>
      <c r="M40" s="16" t="s">
        <v>46</v>
      </c>
      <c r="N40" s="16" t="s">
        <v>47</v>
      </c>
      <c r="O40" s="16" t="s">
        <v>48</v>
      </c>
    </row>
    <row r="41" spans="1:15" ht="62.25" customHeight="1" x14ac:dyDescent="0.3">
      <c r="A41" s="18" t="s">
        <v>49</v>
      </c>
      <c r="B41" s="65"/>
      <c r="C41" s="63" t="s">
        <v>50</v>
      </c>
      <c r="D41" s="63"/>
      <c r="E41" s="63" t="s">
        <v>51</v>
      </c>
      <c r="F41" s="63" t="s">
        <v>52</v>
      </c>
      <c r="G41" s="63" t="s">
        <v>53</v>
      </c>
      <c r="H41" s="63" t="s">
        <v>54</v>
      </c>
      <c r="I41" s="63" t="s">
        <v>55</v>
      </c>
      <c r="J41" s="55">
        <v>1</v>
      </c>
      <c r="K41" s="55">
        <f>SUM('[1]carta mensual 17'!K7:P7)/6</f>
        <v>1</v>
      </c>
      <c r="L41" s="55">
        <f>SUM('[1]carta mensual 17'!Q7:V7)/6</f>
        <v>1</v>
      </c>
      <c r="M41" s="55">
        <f>SUM(K41:L41)/2</f>
        <v>1</v>
      </c>
      <c r="N41" s="55"/>
      <c r="O41" s="57">
        <f>STDEV(K41:L41)</f>
        <v>0</v>
      </c>
    </row>
    <row r="42" spans="1:15" ht="49.5" customHeight="1" x14ac:dyDescent="0.3">
      <c r="A42" s="19" t="s">
        <v>56</v>
      </c>
      <c r="B42" s="66"/>
      <c r="C42" s="64"/>
      <c r="D42" s="64"/>
      <c r="E42" s="64"/>
      <c r="F42" s="64"/>
      <c r="G42" s="64"/>
      <c r="H42" s="64"/>
      <c r="I42" s="64"/>
      <c r="J42" s="56"/>
      <c r="K42" s="56"/>
      <c r="L42" s="56"/>
      <c r="M42" s="56"/>
      <c r="N42" s="56"/>
      <c r="O42" s="58"/>
    </row>
    <row r="43" spans="1:15" ht="24" x14ac:dyDescent="0.3">
      <c r="A43" s="15" t="s">
        <v>57</v>
      </c>
      <c r="B43" s="16" t="s">
        <v>35</v>
      </c>
      <c r="C43" s="16" t="s">
        <v>36</v>
      </c>
      <c r="D43" s="16" t="s">
        <v>37</v>
      </c>
      <c r="E43" s="16" t="s">
        <v>38</v>
      </c>
      <c r="F43" s="16" t="s">
        <v>39</v>
      </c>
      <c r="G43" s="16" t="s">
        <v>40</v>
      </c>
      <c r="H43" s="16" t="s">
        <v>41</v>
      </c>
      <c r="I43" s="16" t="s">
        <v>42</v>
      </c>
      <c r="J43" s="16" t="s">
        <v>43</v>
      </c>
      <c r="K43" s="17" t="s">
        <v>44</v>
      </c>
      <c r="L43" s="17" t="s">
        <v>45</v>
      </c>
      <c r="M43" s="16" t="s">
        <v>46</v>
      </c>
      <c r="N43" s="16" t="s">
        <v>47</v>
      </c>
      <c r="O43" s="16" t="s">
        <v>48</v>
      </c>
    </row>
    <row r="44" spans="1:15" ht="60" x14ac:dyDescent="0.3">
      <c r="A44" s="19" t="s">
        <v>58</v>
      </c>
      <c r="B44" s="20"/>
      <c r="C44" s="21" t="s">
        <v>59</v>
      </c>
      <c r="D44" s="22"/>
      <c r="E44" s="21" t="s">
        <v>60</v>
      </c>
      <c r="F44" s="21" t="s">
        <v>61</v>
      </c>
      <c r="G44" s="21" t="s">
        <v>62</v>
      </c>
      <c r="H44" s="21" t="s">
        <v>54</v>
      </c>
      <c r="I44" s="21" t="s">
        <v>55</v>
      </c>
      <c r="J44" s="23">
        <v>1</v>
      </c>
      <c r="K44" s="23">
        <f>SUM('[1]carta mensual 17'!K9:P9)/6</f>
        <v>0.98809523809523814</v>
      </c>
      <c r="L44" s="23">
        <f>SUM('[1]carta mensual 17'!Q9:V9)/6</f>
        <v>0.96666666666666667</v>
      </c>
      <c r="M44" s="24">
        <f>SUM(K44:L44)/2</f>
        <v>0.97738095238095246</v>
      </c>
      <c r="N44" s="24" t="s">
        <v>63</v>
      </c>
      <c r="O44" s="25">
        <f>STDEV(K44:L44)</f>
        <v>1.5152288168283186E-2</v>
      </c>
    </row>
    <row r="45" spans="1:15" ht="24" x14ac:dyDescent="0.3">
      <c r="A45" s="15" t="s">
        <v>64</v>
      </c>
      <c r="B45" s="16" t="s">
        <v>35</v>
      </c>
      <c r="C45" s="16" t="s">
        <v>36</v>
      </c>
      <c r="D45" s="16" t="s">
        <v>37</v>
      </c>
      <c r="E45" s="16" t="s">
        <v>38</v>
      </c>
      <c r="F45" s="16" t="s">
        <v>39</v>
      </c>
      <c r="G45" s="16" t="s">
        <v>40</v>
      </c>
      <c r="H45" s="16" t="s">
        <v>41</v>
      </c>
      <c r="I45" s="16" t="s">
        <v>42</v>
      </c>
      <c r="J45" s="16" t="s">
        <v>43</v>
      </c>
      <c r="K45" s="17" t="s">
        <v>44</v>
      </c>
      <c r="L45" s="17" t="s">
        <v>45</v>
      </c>
      <c r="M45" s="16" t="s">
        <v>46</v>
      </c>
      <c r="N45" s="16" t="s">
        <v>47</v>
      </c>
      <c r="O45" s="16" t="s">
        <v>48</v>
      </c>
    </row>
    <row r="46" spans="1:15" ht="80.25" customHeight="1" x14ac:dyDescent="0.3">
      <c r="A46" s="18" t="s">
        <v>65</v>
      </c>
      <c r="B46" s="26"/>
      <c r="C46" s="21" t="s">
        <v>66</v>
      </c>
      <c r="D46" s="27"/>
      <c r="E46" s="21" t="s">
        <v>67</v>
      </c>
      <c r="F46" s="21" t="s">
        <v>68</v>
      </c>
      <c r="G46" s="21" t="s">
        <v>69</v>
      </c>
      <c r="H46" s="28" t="s">
        <v>54</v>
      </c>
      <c r="I46" s="29" t="s">
        <v>55</v>
      </c>
      <c r="J46" s="30">
        <v>1</v>
      </c>
      <c r="K46" s="23">
        <f>SUM('[1]carta mensual 17'!K11:P11)/6</f>
        <v>1</v>
      </c>
      <c r="L46" s="23">
        <f>SUM('[1]carta mensual 17'!Q11:V11)/6</f>
        <v>1</v>
      </c>
      <c r="M46" s="24">
        <f>SUM(K46:L46)/2</f>
        <v>1</v>
      </c>
      <c r="N46" s="24"/>
      <c r="O46" s="25">
        <f>STDEV(K46:L46)</f>
        <v>0</v>
      </c>
    </row>
    <row r="47" spans="1:15" ht="108" customHeight="1" x14ac:dyDescent="0.3">
      <c r="A47" s="19" t="s">
        <v>70</v>
      </c>
      <c r="B47" s="20"/>
      <c r="C47" s="21" t="s">
        <v>71</v>
      </c>
      <c r="D47" s="22"/>
      <c r="E47" s="28" t="s">
        <v>72</v>
      </c>
      <c r="F47" s="21" t="s">
        <v>73</v>
      </c>
      <c r="G47" s="21" t="s">
        <v>62</v>
      </c>
      <c r="H47" s="21" t="s">
        <v>54</v>
      </c>
      <c r="I47" s="28" t="s">
        <v>55</v>
      </c>
      <c r="J47" s="30">
        <v>1</v>
      </c>
      <c r="K47" s="23">
        <f>SUM('[1]carta mensual 17'!K12:P12)/6</f>
        <v>1</v>
      </c>
      <c r="L47" s="23">
        <f>SUM('[1]carta mensual 17'!Q12:V12)/6</f>
        <v>1</v>
      </c>
      <c r="M47" s="24">
        <f>SUM(K47:L47)/2</f>
        <v>1</v>
      </c>
      <c r="N47" s="24"/>
      <c r="O47" s="25">
        <f>STDEV(K47:L47)</f>
        <v>0</v>
      </c>
    </row>
    <row r="48" spans="1:15" s="35" customFormat="1" ht="63" customHeight="1" x14ac:dyDescent="0.3">
      <c r="A48" s="19" t="s">
        <v>74</v>
      </c>
      <c r="B48" s="20"/>
      <c r="C48" s="21" t="s">
        <v>75</v>
      </c>
      <c r="D48" s="22"/>
      <c r="E48" s="21" t="s">
        <v>76</v>
      </c>
      <c r="F48" s="21" t="s">
        <v>77</v>
      </c>
      <c r="G48" s="21" t="s">
        <v>62</v>
      </c>
      <c r="H48" s="21" t="s">
        <v>54</v>
      </c>
      <c r="I48" s="31" t="s">
        <v>78</v>
      </c>
      <c r="J48" s="32" t="s">
        <v>79</v>
      </c>
      <c r="K48" s="32" t="e">
        <f>IF(COUNTIF('[1]carta mensual 17'!K13:P13,"Sí")&gt;0,"Sí","No")</f>
        <v>#VALUE!</v>
      </c>
      <c r="L48" s="32" t="e">
        <f>IF(COUNTIF('[1]carta mensual 17'!Q13:V13,"Sí")&gt;0,"Sí","No")</f>
        <v>#VALUE!</v>
      </c>
      <c r="M48" s="33" t="str">
        <f>IF(COUNTIF(K48:L48,"Sí")&gt;0,"Sí","No")</f>
        <v>No</v>
      </c>
      <c r="N48" s="34"/>
      <c r="O48" s="25">
        <f>1-(COUNTIF(K48:L48,"Sí")/4)</f>
        <v>1</v>
      </c>
    </row>
    <row r="49" spans="1:15" ht="24" x14ac:dyDescent="0.3">
      <c r="A49" s="15" t="s">
        <v>80</v>
      </c>
      <c r="B49" s="16" t="s">
        <v>35</v>
      </c>
      <c r="C49" s="16" t="s">
        <v>36</v>
      </c>
      <c r="D49" s="16" t="s">
        <v>37</v>
      </c>
      <c r="E49" s="16" t="s">
        <v>38</v>
      </c>
      <c r="F49" s="16" t="s">
        <v>39</v>
      </c>
      <c r="G49" s="16" t="s">
        <v>40</v>
      </c>
      <c r="H49" s="16" t="s">
        <v>41</v>
      </c>
      <c r="I49" s="16" t="s">
        <v>42</v>
      </c>
      <c r="J49" s="16" t="s">
        <v>43</v>
      </c>
      <c r="K49" s="17" t="s">
        <v>44</v>
      </c>
      <c r="L49" s="17" t="s">
        <v>45</v>
      </c>
      <c r="M49" s="16" t="s">
        <v>46</v>
      </c>
      <c r="N49" s="16" t="s">
        <v>47</v>
      </c>
      <c r="O49" s="16" t="s">
        <v>48</v>
      </c>
    </row>
    <row r="50" spans="1:15" s="38" customFormat="1" ht="86.25" customHeight="1" x14ac:dyDescent="0.3">
      <c r="A50" s="36" t="s">
        <v>81</v>
      </c>
      <c r="B50" s="34"/>
      <c r="C50" s="37" t="s">
        <v>82</v>
      </c>
      <c r="D50" s="37"/>
      <c r="E50" s="37" t="s">
        <v>83</v>
      </c>
      <c r="F50" s="37" t="s">
        <v>84</v>
      </c>
      <c r="G50" s="37" t="s">
        <v>85</v>
      </c>
      <c r="H50" s="37" t="s">
        <v>54</v>
      </c>
      <c r="I50" s="28" t="s">
        <v>55</v>
      </c>
      <c r="J50" s="24">
        <v>1</v>
      </c>
      <c r="K50" s="24">
        <f>SUM('[1]carta mensual 17'!K15:P15)/6</f>
        <v>1</v>
      </c>
      <c r="L50" s="24">
        <f>SUM('[1]carta mensual 17'!Q15:V15)/6</f>
        <v>1</v>
      </c>
      <c r="M50" s="24">
        <f>SUM(K50:L50)/2</f>
        <v>1</v>
      </c>
      <c r="N50" s="24"/>
      <c r="O50" s="25">
        <f>STDEV(K50:L50)</f>
        <v>0</v>
      </c>
    </row>
    <row r="51" spans="1:15" ht="57.75" customHeight="1" x14ac:dyDescent="0.3">
      <c r="A51" s="19" t="s">
        <v>86</v>
      </c>
      <c r="B51" s="20"/>
      <c r="C51" s="37" t="s">
        <v>87</v>
      </c>
      <c r="D51" s="19"/>
      <c r="E51" s="39" t="s">
        <v>88</v>
      </c>
      <c r="F51" s="37" t="s">
        <v>89</v>
      </c>
      <c r="G51" s="37" t="s">
        <v>90</v>
      </c>
      <c r="H51" s="21" t="s">
        <v>54</v>
      </c>
      <c r="I51" s="37" t="s">
        <v>78</v>
      </c>
      <c r="J51" s="24">
        <v>1</v>
      </c>
      <c r="K51" s="24">
        <f>SUM('[1]carta mensual 17'!K16:P16)/6</f>
        <v>1</v>
      </c>
      <c r="L51" s="24">
        <f>SUM('[1]carta mensual 17'!Q16:V16)/6</f>
        <v>0.99086021505376343</v>
      </c>
      <c r="M51" s="24">
        <f>SUM(K51:L51)/2</f>
        <v>0.99543010752688166</v>
      </c>
      <c r="N51" s="24"/>
      <c r="O51" s="25">
        <f>STDEV(K51:L51)</f>
        <v>6.4628039140706053E-3</v>
      </c>
    </row>
    <row r="52" spans="1:15" ht="24" x14ac:dyDescent="0.3">
      <c r="A52" s="40" t="s">
        <v>91</v>
      </c>
      <c r="B52" s="41" t="s">
        <v>35</v>
      </c>
      <c r="C52" s="41" t="s">
        <v>36</v>
      </c>
      <c r="D52" s="41" t="s">
        <v>37</v>
      </c>
      <c r="E52" s="41" t="s">
        <v>38</v>
      </c>
      <c r="F52" s="41" t="s">
        <v>39</v>
      </c>
      <c r="G52" s="41" t="s">
        <v>40</v>
      </c>
      <c r="H52" s="41" t="s">
        <v>41</v>
      </c>
      <c r="I52" s="41" t="s">
        <v>42</v>
      </c>
      <c r="J52" s="16" t="s">
        <v>43</v>
      </c>
      <c r="K52" s="17" t="s">
        <v>44</v>
      </c>
      <c r="L52" s="17" t="s">
        <v>45</v>
      </c>
      <c r="M52" s="16" t="s">
        <v>46</v>
      </c>
      <c r="N52" s="16" t="s">
        <v>47</v>
      </c>
      <c r="O52" s="16" t="s">
        <v>48</v>
      </c>
    </row>
    <row r="53" spans="1:15" ht="75.75" customHeight="1" x14ac:dyDescent="0.3">
      <c r="A53" s="19" t="s">
        <v>92</v>
      </c>
      <c r="B53" s="20"/>
      <c r="C53" s="37" t="s">
        <v>93</v>
      </c>
      <c r="D53" s="19"/>
      <c r="E53" s="37" t="s">
        <v>94</v>
      </c>
      <c r="F53" s="37" t="s">
        <v>95</v>
      </c>
      <c r="G53" s="37" t="s">
        <v>96</v>
      </c>
      <c r="H53" s="21" t="s">
        <v>54</v>
      </c>
      <c r="I53" s="21" t="s">
        <v>55</v>
      </c>
      <c r="J53" s="23">
        <v>1</v>
      </c>
      <c r="K53" s="24">
        <f>SUM('[1]carta mensual 17'!K18:P18)/6</f>
        <v>1</v>
      </c>
      <c r="L53" s="24">
        <f>SUM('[1]carta mensual 17'!Q18:V18)/6</f>
        <v>1</v>
      </c>
      <c r="M53" s="24">
        <f>SUM(K53:L53)/2</f>
        <v>1</v>
      </c>
      <c r="N53" s="24" t="s">
        <v>97</v>
      </c>
      <c r="O53" s="25">
        <f>STDEV(K53:L53)</f>
        <v>0</v>
      </c>
    </row>
    <row r="54" spans="1:15" ht="36" customHeight="1" x14ac:dyDescent="0.3">
      <c r="A54" s="53" t="s">
        <v>98</v>
      </c>
      <c r="B54" s="20"/>
      <c r="C54" s="37" t="s">
        <v>99</v>
      </c>
      <c r="D54" s="19"/>
      <c r="E54" s="37" t="s">
        <v>100</v>
      </c>
      <c r="F54" s="37" t="s">
        <v>101</v>
      </c>
      <c r="G54" s="37" t="s">
        <v>96</v>
      </c>
      <c r="H54" s="21" t="s">
        <v>54</v>
      </c>
      <c r="I54" s="21" t="s">
        <v>102</v>
      </c>
      <c r="J54" s="23">
        <v>1</v>
      </c>
      <c r="K54" s="24">
        <f>SUM('[1]carta mensual 17'!K19:P19)/6</f>
        <v>1</v>
      </c>
      <c r="L54" s="24">
        <f>SUM('[1]carta mensual 17'!Q19:V19)/6</f>
        <v>1</v>
      </c>
      <c r="M54" s="24">
        <f>SUM(K54:L54)/2</f>
        <v>1</v>
      </c>
      <c r="N54" s="24"/>
      <c r="O54" s="25">
        <f>STDEV(K54:L54)</f>
        <v>0</v>
      </c>
    </row>
    <row r="55" spans="1:15" ht="72" x14ac:dyDescent="0.3">
      <c r="A55" s="54"/>
      <c r="B55" s="20"/>
      <c r="C55" s="37" t="s">
        <v>103</v>
      </c>
      <c r="D55" s="19"/>
      <c r="E55" s="37" t="s">
        <v>104</v>
      </c>
      <c r="F55" s="37" t="s">
        <v>105</v>
      </c>
      <c r="G55" s="37" t="s">
        <v>96</v>
      </c>
      <c r="H55" s="21" t="s">
        <v>54</v>
      </c>
      <c r="I55" s="21" t="s">
        <v>55</v>
      </c>
      <c r="J55" s="23">
        <v>1</v>
      </c>
      <c r="K55" s="24">
        <f>SUM('[1]carta mensual 17'!K20:P20)</f>
        <v>0.39020286061512571</v>
      </c>
      <c r="L55" s="24">
        <f>SUM('[1]carta mensual 17'!Q20:V20)</f>
        <v>0.14172197812470785</v>
      </c>
      <c r="M55" s="42">
        <f>SUM(K55:L55)</f>
        <v>0.53192483873983354</v>
      </c>
      <c r="N55" s="42" t="s">
        <v>106</v>
      </c>
      <c r="O55" s="42">
        <f>IF(M55&gt;J55,0,1-(M55/J55))</f>
        <v>0.46807516126016646</v>
      </c>
    </row>
    <row r="56" spans="1:15" ht="24" x14ac:dyDescent="0.3">
      <c r="A56" s="15" t="s">
        <v>107</v>
      </c>
      <c r="B56" s="16" t="s">
        <v>35</v>
      </c>
      <c r="C56" s="16" t="s">
        <v>36</v>
      </c>
      <c r="D56" s="16" t="s">
        <v>37</v>
      </c>
      <c r="E56" s="16" t="s">
        <v>38</v>
      </c>
      <c r="F56" s="16" t="s">
        <v>39</v>
      </c>
      <c r="G56" s="16" t="s">
        <v>40</v>
      </c>
      <c r="H56" s="16" t="s">
        <v>41</v>
      </c>
      <c r="I56" s="16" t="s">
        <v>42</v>
      </c>
      <c r="J56" s="16" t="s">
        <v>43</v>
      </c>
      <c r="K56" s="17" t="s">
        <v>44</v>
      </c>
      <c r="L56" s="17" t="s">
        <v>45</v>
      </c>
      <c r="M56" s="16" t="s">
        <v>46</v>
      </c>
      <c r="N56" s="16" t="s">
        <v>47</v>
      </c>
      <c r="O56" s="16" t="s">
        <v>48</v>
      </c>
    </row>
    <row r="57" spans="1:15" ht="36.75" customHeight="1" x14ac:dyDescent="0.3">
      <c r="A57" s="59" t="s">
        <v>108</v>
      </c>
      <c r="B57" s="20"/>
      <c r="C57" s="37" t="s">
        <v>109</v>
      </c>
      <c r="D57" s="19"/>
      <c r="E57" s="37" t="s">
        <v>110</v>
      </c>
      <c r="F57" s="37" t="s">
        <v>111</v>
      </c>
      <c r="G57" s="37" t="s">
        <v>112</v>
      </c>
      <c r="H57" s="37" t="s">
        <v>54</v>
      </c>
      <c r="I57" s="37" t="s">
        <v>102</v>
      </c>
      <c r="J57" s="37">
        <v>4000</v>
      </c>
      <c r="K57" s="43">
        <f>SUM('[1]carta mensual 17'!K22:P22)</f>
        <v>2254</v>
      </c>
      <c r="L57" s="43">
        <f>SUM('[1]carta mensual 17'!Q22:V22)</f>
        <v>1561</v>
      </c>
      <c r="M57" s="43">
        <f>SUM(K57:L57)</f>
        <v>3815</v>
      </c>
      <c r="N57" s="43" t="s">
        <v>113</v>
      </c>
      <c r="O57" s="44">
        <f>IF(M57&gt;J57,0,1-(M57/J57))</f>
        <v>4.6250000000000013E-2</v>
      </c>
    </row>
    <row r="58" spans="1:15" ht="105.75" customHeight="1" x14ac:dyDescent="0.3">
      <c r="A58" s="60"/>
      <c r="B58" s="20"/>
      <c r="C58" s="37" t="s">
        <v>114</v>
      </c>
      <c r="D58" s="19"/>
      <c r="E58" s="37" t="s">
        <v>115</v>
      </c>
      <c r="F58" s="37" t="s">
        <v>111</v>
      </c>
      <c r="G58" s="37" t="s">
        <v>112</v>
      </c>
      <c r="H58" s="37" t="s">
        <v>54</v>
      </c>
      <c r="I58" s="37" t="s">
        <v>102</v>
      </c>
      <c r="J58" s="37">
        <v>90</v>
      </c>
      <c r="K58" s="43">
        <f>SUM('[1]carta mensual 17'!K23:P23)</f>
        <v>6</v>
      </c>
      <c r="L58" s="43">
        <f>SUM('[1]carta mensual 17'!Q23:V23)</f>
        <v>10</v>
      </c>
      <c r="M58" s="45">
        <f>SUM(K58:L58)</f>
        <v>16</v>
      </c>
      <c r="N58" s="43" t="s">
        <v>116</v>
      </c>
      <c r="O58" s="42">
        <f>IF(M58&gt;J58,0,1-(M58/J58))</f>
        <v>0.82222222222222219</v>
      </c>
    </row>
    <row r="59" spans="1:15" ht="48" customHeight="1" x14ac:dyDescent="0.3">
      <c r="A59" s="46" t="s">
        <v>117</v>
      </c>
      <c r="B59" s="16" t="s">
        <v>35</v>
      </c>
      <c r="C59" s="16" t="s">
        <v>36</v>
      </c>
      <c r="D59" s="16" t="s">
        <v>37</v>
      </c>
      <c r="E59" s="16" t="s">
        <v>38</v>
      </c>
      <c r="F59" s="16" t="s">
        <v>39</v>
      </c>
      <c r="G59" s="16" t="s">
        <v>40</v>
      </c>
      <c r="H59" s="16" t="s">
        <v>41</v>
      </c>
      <c r="I59" s="16" t="s">
        <v>42</v>
      </c>
      <c r="J59" s="16" t="s">
        <v>43</v>
      </c>
      <c r="K59" s="17" t="s">
        <v>44</v>
      </c>
      <c r="L59" s="17" t="s">
        <v>45</v>
      </c>
      <c r="M59" s="16" t="s">
        <v>46</v>
      </c>
      <c r="N59" s="16" t="s">
        <v>47</v>
      </c>
      <c r="O59" s="16" t="s">
        <v>48</v>
      </c>
    </row>
    <row r="60" spans="1:15" s="35" customFormat="1" ht="74.25" customHeight="1" x14ac:dyDescent="0.3">
      <c r="A60" s="47" t="s">
        <v>118</v>
      </c>
      <c r="B60" s="20"/>
      <c r="C60" s="21" t="s">
        <v>119</v>
      </c>
      <c r="D60" s="19"/>
      <c r="E60" s="21" t="s">
        <v>120</v>
      </c>
      <c r="F60" s="37" t="s">
        <v>73</v>
      </c>
      <c r="G60" s="37" t="s">
        <v>121</v>
      </c>
      <c r="H60" s="21" t="s">
        <v>54</v>
      </c>
      <c r="I60" s="21" t="s">
        <v>55</v>
      </c>
      <c r="J60" s="48">
        <v>1</v>
      </c>
      <c r="K60" s="42">
        <f>SUM('[1]carta mensual 17'!K25:P25)/6</f>
        <v>1</v>
      </c>
      <c r="L60" s="42">
        <f>SUM('[1]carta mensual 17'!Q25:V25)/6</f>
        <v>1</v>
      </c>
      <c r="M60" s="42">
        <f>SUM(K60:L60)/2</f>
        <v>1</v>
      </c>
      <c r="N60" s="42"/>
      <c r="O60" s="25">
        <f>STDEV(K60:L60)</f>
        <v>0</v>
      </c>
    </row>
    <row r="61" spans="1:15" s="35" customFormat="1" ht="95.25" customHeight="1" x14ac:dyDescent="0.3">
      <c r="A61" s="61" t="s">
        <v>122</v>
      </c>
      <c r="B61" s="49"/>
      <c r="C61" s="21" t="s">
        <v>123</v>
      </c>
      <c r="D61" s="22"/>
      <c r="E61" s="21" t="s">
        <v>124</v>
      </c>
      <c r="F61" s="21" t="s">
        <v>73</v>
      </c>
      <c r="G61" s="37" t="s">
        <v>121</v>
      </c>
      <c r="H61" s="21" t="s">
        <v>54</v>
      </c>
      <c r="I61" s="21" t="s">
        <v>102</v>
      </c>
      <c r="J61" s="48">
        <v>1</v>
      </c>
      <c r="K61" s="42">
        <f>SUM('[1]carta mensual 17'!K26:P26)/6</f>
        <v>1</v>
      </c>
      <c r="L61" s="42">
        <f>SUM('[1]carta mensual 17'!Q26:V26)/6</f>
        <v>1</v>
      </c>
      <c r="M61" s="42">
        <f>SUM(K61:L61)/2</f>
        <v>1</v>
      </c>
      <c r="N61" s="42"/>
      <c r="O61" s="25">
        <f>STDEV(K61:L61)</f>
        <v>0</v>
      </c>
    </row>
    <row r="62" spans="1:15" s="35" customFormat="1" ht="74.25" customHeight="1" x14ac:dyDescent="0.3">
      <c r="A62" s="62"/>
      <c r="B62" s="49"/>
      <c r="C62" s="21" t="s">
        <v>125</v>
      </c>
      <c r="D62" s="22"/>
      <c r="E62" s="21" t="s">
        <v>126</v>
      </c>
      <c r="F62" s="21" t="s">
        <v>73</v>
      </c>
      <c r="G62" s="37" t="s">
        <v>121</v>
      </c>
      <c r="H62" s="21" t="s">
        <v>54</v>
      </c>
      <c r="I62" s="21" t="s">
        <v>55</v>
      </c>
      <c r="J62" s="48">
        <v>1</v>
      </c>
      <c r="K62" s="50">
        <f>SUM('[1]carta mensual 17'!K27:P27)/6</f>
        <v>1</v>
      </c>
      <c r="L62" s="42">
        <f>SUM('[1]carta mensual 17'!Q27:V27)/6</f>
        <v>1</v>
      </c>
      <c r="M62" s="48">
        <f>SUM(K62:L62)/2</f>
        <v>1</v>
      </c>
      <c r="N62" s="48"/>
      <c r="O62" s="25">
        <f>STDEV(K62:L62)</f>
        <v>0</v>
      </c>
    </row>
    <row r="63" spans="1:15" ht="24" x14ac:dyDescent="0.3">
      <c r="A63" s="15" t="s">
        <v>127</v>
      </c>
      <c r="B63" s="16" t="s">
        <v>35</v>
      </c>
      <c r="C63" s="16" t="s">
        <v>36</v>
      </c>
      <c r="D63" s="16" t="s">
        <v>37</v>
      </c>
      <c r="E63" s="16" t="s">
        <v>38</v>
      </c>
      <c r="F63" s="16" t="s">
        <v>39</v>
      </c>
      <c r="G63" s="16" t="s">
        <v>40</v>
      </c>
      <c r="H63" s="16" t="s">
        <v>41</v>
      </c>
      <c r="I63" s="16" t="s">
        <v>42</v>
      </c>
      <c r="J63" s="16" t="s">
        <v>43</v>
      </c>
      <c r="K63" s="17" t="s">
        <v>44</v>
      </c>
      <c r="L63" s="17" t="s">
        <v>45</v>
      </c>
      <c r="M63" s="16" t="s">
        <v>46</v>
      </c>
      <c r="N63" s="16" t="s">
        <v>47</v>
      </c>
      <c r="O63" s="16" t="s">
        <v>48</v>
      </c>
    </row>
    <row r="64" spans="1:15" ht="94.5" customHeight="1" x14ac:dyDescent="0.3">
      <c r="A64" s="53" t="s">
        <v>128</v>
      </c>
      <c r="B64" s="20"/>
      <c r="C64" s="21" t="s">
        <v>129</v>
      </c>
      <c r="D64" s="22"/>
      <c r="E64" s="21" t="s">
        <v>130</v>
      </c>
      <c r="F64" s="37" t="s">
        <v>73</v>
      </c>
      <c r="G64" s="21" t="s">
        <v>131</v>
      </c>
      <c r="H64" s="21" t="s">
        <v>54</v>
      </c>
      <c r="I64" s="21" t="s">
        <v>55</v>
      </c>
      <c r="J64" s="48">
        <v>1</v>
      </c>
      <c r="K64" s="48">
        <f>SUM('[1]carta mensual 17'!K29:P29)/6</f>
        <v>1</v>
      </c>
      <c r="L64" s="48">
        <f>SUM('[1]carta mensual 17'!L29:Q29)/6</f>
        <v>1</v>
      </c>
      <c r="M64" s="48">
        <f>SUM(K64:L64)/2</f>
        <v>1</v>
      </c>
      <c r="N64" s="48"/>
      <c r="O64" s="25">
        <f>STDEV(K64:L64)</f>
        <v>0</v>
      </c>
    </row>
    <row r="65" spans="1:15" s="35" customFormat="1" ht="72" x14ac:dyDescent="0.3">
      <c r="A65" s="54"/>
      <c r="B65" s="20"/>
      <c r="C65" s="21" t="s">
        <v>132</v>
      </c>
      <c r="D65" s="19"/>
      <c r="E65" s="21" t="s">
        <v>133</v>
      </c>
      <c r="F65" s="37" t="s">
        <v>134</v>
      </c>
      <c r="G65" s="37" t="s">
        <v>135</v>
      </c>
      <c r="H65" s="21" t="s">
        <v>54</v>
      </c>
      <c r="I65" s="21" t="s">
        <v>55</v>
      </c>
      <c r="J65" s="48">
        <v>1</v>
      </c>
      <c r="K65" s="48">
        <f>SUM('[1]carta mensual 17'!K30:P30)/6</f>
        <v>0.94202461043068253</v>
      </c>
      <c r="L65" s="48">
        <f>SUM('[1]carta mensual 17'!Q30:V30)/6</f>
        <v>0.97795698924731178</v>
      </c>
      <c r="M65" s="48">
        <f>SUM(K65:L65)/2</f>
        <v>0.95999079983899716</v>
      </c>
      <c r="N65" s="48" t="s">
        <v>136</v>
      </c>
      <c r="O65" s="25">
        <f>STDEV(K65:L65)</f>
        <v>2.5408028725402397E-2</v>
      </c>
    </row>
    <row r="66" spans="1:15" s="35" customFormat="1" ht="51.75" customHeight="1" x14ac:dyDescent="0.3">
      <c r="A66" s="19" t="s">
        <v>137</v>
      </c>
      <c r="B66" s="20"/>
      <c r="C66" s="21" t="s">
        <v>138</v>
      </c>
      <c r="D66" s="19"/>
      <c r="E66" s="37" t="s">
        <v>139</v>
      </c>
      <c r="F66" s="37" t="s">
        <v>140</v>
      </c>
      <c r="G66" s="21" t="s">
        <v>62</v>
      </c>
      <c r="H66" s="21" t="s">
        <v>54</v>
      </c>
      <c r="I66" s="21" t="s">
        <v>55</v>
      </c>
      <c r="J66" s="48">
        <v>1</v>
      </c>
      <c r="K66" s="48">
        <f>SUM('[1]carta mensual 17'!K31:P31)</f>
        <v>0.5</v>
      </c>
      <c r="L66" s="48">
        <f>SUM('[1]carta mensual 17'!Q31:V31)</f>
        <v>0.5</v>
      </c>
      <c r="M66" s="48">
        <f>SUM(K66:L66)</f>
        <v>1</v>
      </c>
      <c r="N66" s="48"/>
      <c r="O66" s="25">
        <f>IF(M66&gt;J66,0,1-(M66/J66))</f>
        <v>0</v>
      </c>
    </row>
    <row r="67" spans="1:15" ht="144.75" customHeight="1" x14ac:dyDescent="0.3">
      <c r="A67" s="19" t="s">
        <v>141</v>
      </c>
      <c r="B67" s="20"/>
      <c r="C67" s="21" t="s">
        <v>142</v>
      </c>
      <c r="D67" s="19"/>
      <c r="E67" s="21" t="s">
        <v>143</v>
      </c>
      <c r="F67" s="37" t="s">
        <v>73</v>
      </c>
      <c r="G67" s="21" t="s">
        <v>90</v>
      </c>
      <c r="H67" s="37" t="s">
        <v>54</v>
      </c>
      <c r="I67" s="37" t="s">
        <v>55</v>
      </c>
      <c r="J67" s="48">
        <v>1</v>
      </c>
      <c r="K67" s="32">
        <f>SUM('[1]carta mensual 17'!K32:P32)/6</f>
        <v>1</v>
      </c>
      <c r="L67" s="32">
        <f>SUM('[1]carta mensual 17'!L32:Q32)/6</f>
        <v>1</v>
      </c>
      <c r="M67" s="48">
        <f>SUM(K67:L67)/2</f>
        <v>1</v>
      </c>
      <c r="N67" s="48"/>
      <c r="O67" s="25">
        <f>STDEV(K67:L67)</f>
        <v>0</v>
      </c>
    </row>
    <row r="68" spans="1:15" ht="31.5" customHeight="1" x14ac:dyDescent="0.3">
      <c r="A68" s="15" t="s">
        <v>144</v>
      </c>
      <c r="B68" s="16" t="s">
        <v>35</v>
      </c>
      <c r="C68" s="16" t="s">
        <v>36</v>
      </c>
      <c r="D68" s="16" t="s">
        <v>37</v>
      </c>
      <c r="E68" s="16" t="s">
        <v>38</v>
      </c>
      <c r="F68" s="16" t="s">
        <v>39</v>
      </c>
      <c r="G68" s="16" t="s">
        <v>40</v>
      </c>
      <c r="H68" s="16" t="s">
        <v>41</v>
      </c>
      <c r="I68" s="16" t="s">
        <v>42</v>
      </c>
      <c r="J68" s="16" t="s">
        <v>43</v>
      </c>
      <c r="K68" s="17" t="s">
        <v>44</v>
      </c>
      <c r="L68" s="17" t="s">
        <v>45</v>
      </c>
      <c r="M68" s="16" t="s">
        <v>46</v>
      </c>
      <c r="N68" s="16" t="s">
        <v>47</v>
      </c>
      <c r="O68" s="16" t="s">
        <v>48</v>
      </c>
    </row>
    <row r="69" spans="1:15" ht="70.5" customHeight="1" x14ac:dyDescent="0.3">
      <c r="A69" s="19" t="s">
        <v>145</v>
      </c>
      <c r="B69" s="20"/>
      <c r="C69" s="37" t="s">
        <v>146</v>
      </c>
      <c r="D69" s="19"/>
      <c r="E69" s="37" t="s">
        <v>147</v>
      </c>
      <c r="F69" s="37" t="s">
        <v>73</v>
      </c>
      <c r="G69" s="37" t="s">
        <v>90</v>
      </c>
      <c r="H69" s="37" t="s">
        <v>54</v>
      </c>
      <c r="I69" s="37" t="s">
        <v>102</v>
      </c>
      <c r="J69" s="48">
        <v>1</v>
      </c>
      <c r="K69" s="45">
        <f>SUM('[1]carta mensual 17'!K34:P34)</f>
        <v>0</v>
      </c>
      <c r="L69" s="45">
        <f>SUM('[1]carta mensual 17'!Q34:V34)</f>
        <v>0</v>
      </c>
      <c r="M69" s="51" t="str">
        <f>IF(COUNT(K69:L69),"100%","0%")</f>
        <v>100%</v>
      </c>
      <c r="N69" s="51" t="s">
        <v>148</v>
      </c>
      <c r="O69" s="25">
        <f>STDEV(K69:L69)</f>
        <v>0</v>
      </c>
    </row>
    <row r="70" spans="1:15" ht="24" x14ac:dyDescent="0.3">
      <c r="A70" s="15" t="s">
        <v>149</v>
      </c>
      <c r="B70" s="16" t="s">
        <v>35</v>
      </c>
      <c r="C70" s="16" t="s">
        <v>36</v>
      </c>
      <c r="D70" s="16" t="s">
        <v>37</v>
      </c>
      <c r="E70" s="16" t="s">
        <v>38</v>
      </c>
      <c r="F70" s="16" t="s">
        <v>39</v>
      </c>
      <c r="G70" s="16" t="s">
        <v>40</v>
      </c>
      <c r="H70" s="16" t="s">
        <v>41</v>
      </c>
      <c r="I70" s="16" t="s">
        <v>42</v>
      </c>
      <c r="J70" s="16" t="s">
        <v>43</v>
      </c>
      <c r="K70" s="17" t="s">
        <v>44</v>
      </c>
      <c r="L70" s="17" t="s">
        <v>45</v>
      </c>
      <c r="M70" s="16" t="s">
        <v>46</v>
      </c>
      <c r="N70" s="16" t="s">
        <v>47</v>
      </c>
      <c r="O70" s="16" t="s">
        <v>48</v>
      </c>
    </row>
    <row r="71" spans="1:15" ht="37.5" customHeight="1" x14ac:dyDescent="0.3">
      <c r="A71" s="18" t="s">
        <v>150</v>
      </c>
      <c r="B71" s="26"/>
      <c r="C71" s="29" t="s">
        <v>151</v>
      </c>
      <c r="D71" s="18"/>
      <c r="E71" s="29" t="s">
        <v>152</v>
      </c>
      <c r="F71" s="29" t="s">
        <v>153</v>
      </c>
      <c r="G71" s="21" t="s">
        <v>90</v>
      </c>
      <c r="H71" s="21" t="s">
        <v>54</v>
      </c>
      <c r="I71" s="29" t="s">
        <v>78</v>
      </c>
      <c r="J71" s="33" t="s">
        <v>79</v>
      </c>
      <c r="K71" s="33" t="e">
        <f>IF(COUNTIF('[1]carta mensual 17'!K36:P36,"Sí")&gt;0,"Sí","No")</f>
        <v>#VALUE!</v>
      </c>
      <c r="L71" s="33" t="e">
        <f>IF(COUNTIF('[1]carta mensual 17'!Q36:V36,"Sí")&gt;0,"Sí","No")</f>
        <v>#VALUE!</v>
      </c>
      <c r="M71" s="33" t="str">
        <f>IF(COUNTIF(K71:L71,"Sí")&gt;0,"Sí","No")</f>
        <v>No</v>
      </c>
      <c r="N71" s="33"/>
      <c r="O71" s="25">
        <f>IF(COUNTIF(K71:L71,"Sí")&gt;0,0,1)</f>
        <v>1</v>
      </c>
    </row>
    <row r="72" spans="1:15" s="35" customFormat="1" ht="73.5" customHeight="1" x14ac:dyDescent="0.3">
      <c r="A72" s="19" t="s">
        <v>154</v>
      </c>
      <c r="B72" s="20"/>
      <c r="C72" s="37" t="s">
        <v>155</v>
      </c>
      <c r="D72" s="37"/>
      <c r="E72" s="37" t="s">
        <v>156</v>
      </c>
      <c r="F72" s="37" t="s">
        <v>157</v>
      </c>
      <c r="G72" s="37" t="s">
        <v>96</v>
      </c>
      <c r="H72" s="21" t="s">
        <v>54</v>
      </c>
      <c r="I72" s="29" t="s">
        <v>78</v>
      </c>
      <c r="J72" s="33" t="s">
        <v>79</v>
      </c>
      <c r="K72" s="33" t="e">
        <f>IF(COUNTIF('[1]carta mensual 17'!K37:P37,"Sí")&gt;0,"Sí","No")</f>
        <v>#VALUE!</v>
      </c>
      <c r="L72" s="33" t="e">
        <f>IF(COUNTIF('[1]carta mensual 17'!Q37:V37,"Sí")&gt;0,"Sí","No")</f>
        <v>#VALUE!</v>
      </c>
      <c r="M72" s="33" t="str">
        <f>IF(COUNTIF(K72:L72,"Sí")&gt;0,"Sí","No")</f>
        <v>No</v>
      </c>
      <c r="N72" s="37"/>
      <c r="O72" s="25">
        <f>IF(COUNTIF(K72:L72,"Sí")&gt;0,0,1)</f>
        <v>1</v>
      </c>
    </row>
    <row r="73" spans="1:15" s="35" customFormat="1" ht="47.25" customHeight="1" x14ac:dyDescent="0.3">
      <c r="A73" s="19" t="s">
        <v>158</v>
      </c>
      <c r="B73" s="20"/>
      <c r="C73" s="21" t="s">
        <v>159</v>
      </c>
      <c r="D73" s="37"/>
      <c r="E73" s="21" t="s">
        <v>160</v>
      </c>
      <c r="F73" s="37" t="s">
        <v>161</v>
      </c>
      <c r="G73" s="37" t="s">
        <v>90</v>
      </c>
      <c r="H73" s="37" t="s">
        <v>54</v>
      </c>
      <c r="I73" s="29" t="s">
        <v>78</v>
      </c>
      <c r="J73" s="33" t="s">
        <v>79</v>
      </c>
      <c r="K73" s="33" t="e">
        <f>IF(COUNTIF('[1]carta mensual 17'!K38:P38,"Sí")&gt;0,"Sí","No")</f>
        <v>#VALUE!</v>
      </c>
      <c r="L73" s="33" t="e">
        <f>IF(COUNTIF('[1]carta mensual 17'!Q38:V38,"Sí")&gt;0,"Sí","No")</f>
        <v>#VALUE!</v>
      </c>
      <c r="M73" s="33" t="str">
        <f>IF(COUNTIF(K73:L73,"Sí")&gt;0,"Sí","No")</f>
        <v>No</v>
      </c>
      <c r="N73" s="33"/>
      <c r="O73" s="25">
        <f>IF(COUNTIF(K73:L73,"Sí")&gt;0,0,1)</f>
        <v>1</v>
      </c>
    </row>
    <row r="74" spans="1:15" s="35" customFormat="1" ht="57" customHeight="1" x14ac:dyDescent="0.3">
      <c r="A74" s="19" t="s">
        <v>162</v>
      </c>
      <c r="B74" s="20"/>
      <c r="C74" s="37" t="s">
        <v>163</v>
      </c>
      <c r="D74" s="37"/>
      <c r="E74" s="37" t="s">
        <v>164</v>
      </c>
      <c r="F74" s="37" t="s">
        <v>161</v>
      </c>
      <c r="G74" s="37" t="s">
        <v>90</v>
      </c>
      <c r="H74" s="37" t="s">
        <v>54</v>
      </c>
      <c r="I74" s="29" t="s">
        <v>78</v>
      </c>
      <c r="J74" s="33" t="s">
        <v>79</v>
      </c>
      <c r="K74" s="33" t="e">
        <f>IF(COUNTIF('[1]carta mensual 17'!K39:P39,"Sí")&gt;0,"Sí","No")</f>
        <v>#VALUE!</v>
      </c>
      <c r="L74" s="33" t="e">
        <f>IF(COUNTIF('[1]carta mensual 17'!Q39:V39,"Sí")&gt;0,"Sí","No")</f>
        <v>#VALUE!</v>
      </c>
      <c r="M74" s="33" t="str">
        <f>IF(COUNTIF(K74:L74,"Sí")&gt;0,"Sí","No")</f>
        <v>No</v>
      </c>
      <c r="N74" s="33"/>
      <c r="O74" s="25">
        <f>IF(COUNTIF(K74:L74,"Sí")&gt;0,0,1)</f>
        <v>1</v>
      </c>
    </row>
    <row r="75" spans="1:15" x14ac:dyDescent="0.3">
      <c r="J75" s="4" t="s">
        <v>165</v>
      </c>
    </row>
  </sheetData>
  <mergeCells count="53">
    <mergeCell ref="A14:N14"/>
    <mergeCell ref="A3:E3"/>
    <mergeCell ref="A4:C4"/>
    <mergeCell ref="A5:O5"/>
    <mergeCell ref="A6:O6"/>
    <mergeCell ref="A7:O7"/>
    <mergeCell ref="A8:N8"/>
    <mergeCell ref="A9:N9"/>
    <mergeCell ref="A10:N10"/>
    <mergeCell ref="A11:N11"/>
    <mergeCell ref="A12:N12"/>
    <mergeCell ref="A13:N13"/>
    <mergeCell ref="A26:N26"/>
    <mergeCell ref="A15:N15"/>
    <mergeCell ref="A16:N16"/>
    <mergeCell ref="A17:N17"/>
    <mergeCell ref="A18:N18"/>
    <mergeCell ref="A19:N19"/>
    <mergeCell ref="A20:N20"/>
    <mergeCell ref="A21:N21"/>
    <mergeCell ref="A22:N22"/>
    <mergeCell ref="A23:N23"/>
    <mergeCell ref="A24:N24"/>
    <mergeCell ref="A25:N25"/>
    <mergeCell ref="E41:E42"/>
    <mergeCell ref="F41:F42"/>
    <mergeCell ref="A27:N27"/>
    <mergeCell ref="A28:N28"/>
    <mergeCell ref="A29:N29"/>
    <mergeCell ref="A30:N30"/>
    <mergeCell ref="A31:N31"/>
    <mergeCell ref="A32:N32"/>
    <mergeCell ref="A33:N33"/>
    <mergeCell ref="A34:N34"/>
    <mergeCell ref="A35:N35"/>
    <mergeCell ref="A36:N36"/>
    <mergeCell ref="A38:C38"/>
    <mergeCell ref="A64:A65"/>
    <mergeCell ref="M41:M42"/>
    <mergeCell ref="N41:N42"/>
    <mergeCell ref="O41:O42"/>
    <mergeCell ref="A54:A55"/>
    <mergeCell ref="A57:A58"/>
    <mergeCell ref="A61:A62"/>
    <mergeCell ref="G41:G42"/>
    <mergeCell ref="H41:H42"/>
    <mergeCell ref="I41:I42"/>
    <mergeCell ref="J41:J42"/>
    <mergeCell ref="K41:K42"/>
    <mergeCell ref="L41:L42"/>
    <mergeCell ref="B41:B42"/>
    <mergeCell ref="C41:C42"/>
    <mergeCell ref="D41:D42"/>
  </mergeCells>
  <pageMargins left="0.47244094488188981" right="0" top="0.43307086614173229" bottom="0.35433070866141736" header="0.31496062992125984" footer="0.31496062992125984"/>
  <pageSetup paperSize="8"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carta semestral 17</vt:lpstr>
      <vt:lpstr>'carta semestral 17'!Área_de_impresión</vt:lpstr>
    </vt:vector>
  </TitlesOfParts>
  <Company>Ayuntamiento de Alcobendas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MARIA HERNAN LOPEZ-CANO</dc:creator>
  <cp:lastModifiedBy>María Teresa Pérez Zabaleta</cp:lastModifiedBy>
  <cp:lastPrinted>2018-06-29T11:13:55Z</cp:lastPrinted>
  <dcterms:created xsi:type="dcterms:W3CDTF">2018-02-08T20:23:39Z</dcterms:created>
  <dcterms:modified xsi:type="dcterms:W3CDTF">2018-06-29T11:14:02Z</dcterms:modified>
</cp:coreProperties>
</file>