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1580" windowHeight="5520"/>
  </bookViews>
  <sheets>
    <sheet name="DATOS" sheetId="1" r:id="rId1"/>
    <sheet name="Hoja3" sheetId="3" r:id="rId2"/>
    <sheet name="Hoja4" sheetId="4" r:id="rId3"/>
    <sheet name="Hoja5" sheetId="5" r:id="rId4"/>
  </sheets>
  <calcPr calcId="125725"/>
</workbook>
</file>

<file path=xl/calcChain.xml><?xml version="1.0" encoding="utf-8"?>
<calcChain xmlns="http://schemas.openxmlformats.org/spreadsheetml/2006/main">
  <c r="H45" i="1"/>
  <c r="G45"/>
  <c r="F45"/>
  <c r="F17" l="1"/>
  <c r="E14" i="5" l="1"/>
  <c r="I45" i="1"/>
  <c r="I41"/>
  <c r="E41"/>
  <c r="I40"/>
  <c r="E40"/>
  <c r="I39"/>
  <c r="E39"/>
  <c r="I38"/>
  <c r="E38"/>
  <c r="I37"/>
  <c r="E37"/>
  <c r="I36"/>
  <c r="E36"/>
  <c r="I35"/>
  <c r="E35"/>
  <c r="I34"/>
  <c r="E34"/>
  <c r="I33"/>
  <c r="E33"/>
  <c r="I32"/>
  <c r="E32"/>
  <c r="I31"/>
  <c r="E31"/>
  <c r="J30"/>
  <c r="H30"/>
  <c r="G30"/>
  <c r="F30"/>
  <c r="D30"/>
  <c r="C30"/>
  <c r="I28"/>
  <c r="E28"/>
  <c r="I27"/>
  <c r="I26"/>
  <c r="E26"/>
  <c r="I25"/>
  <c r="E25"/>
  <c r="I24"/>
  <c r="E24"/>
  <c r="I23"/>
  <c r="E23"/>
  <c r="I22"/>
  <c r="E22"/>
  <c r="I21"/>
  <c r="E21"/>
  <c r="E20"/>
  <c r="E19"/>
  <c r="E18"/>
  <c r="J17"/>
  <c r="H17"/>
  <c r="G17"/>
  <c r="E17"/>
  <c r="D17"/>
  <c r="C17"/>
  <c r="E43" l="1"/>
  <c r="E47" s="1"/>
  <c r="E30"/>
  <c r="I30"/>
  <c r="J43" l="1"/>
  <c r="J47" s="1"/>
  <c r="G43"/>
  <c r="G47" l="1"/>
  <c r="H43"/>
  <c r="H47" s="1"/>
  <c r="I19"/>
  <c r="I20"/>
  <c r="F43"/>
  <c r="F47" s="1"/>
  <c r="I18"/>
  <c r="I17" l="1"/>
  <c r="I43" s="1"/>
  <c r="I47" s="1"/>
</calcChain>
</file>

<file path=xl/sharedStrings.xml><?xml version="1.0" encoding="utf-8"?>
<sst xmlns="http://schemas.openxmlformats.org/spreadsheetml/2006/main" count="58" uniqueCount="54">
  <si>
    <t>F.1.1.9 Calendario, Presupuesto de Tesoreria y cuantias necesidades endeudamiento</t>
  </si>
  <si>
    <t xml:space="preserve">Calendario y Presupuesto de Tesoreria </t>
  </si>
  <si>
    <t>(importes en €)</t>
  </si>
  <si>
    <t>Concepto</t>
  </si>
  <si>
    <t xml:space="preserve"> Recaudacion/Pagos reales y estimados</t>
  </si>
  <si>
    <t>Previsiones Trimestre en curso</t>
  </si>
  <si>
    <t>Corriente</t>
  </si>
  <si>
    <t>Cerrados</t>
  </si>
  <si>
    <t>Cobros presupuestarios</t>
  </si>
  <si>
    <t xml:space="preserve">1. Impuestos directos  </t>
  </si>
  <si>
    <t xml:space="preserve">2. Impuestos indirectos </t>
  </si>
  <si>
    <t xml:space="preserve">3. Tasas y otros ingresos </t>
  </si>
  <si>
    <t xml:space="preserve">4. Transferencias corrientes </t>
  </si>
  <si>
    <t xml:space="preserve">5. Ingresos patrimoniales </t>
  </si>
  <si>
    <t xml:space="preserve">6. Enajenación de inversiones reales </t>
  </si>
  <si>
    <t xml:space="preserve">7. Transferencias de capital </t>
  </si>
  <si>
    <t xml:space="preserve">8. Activos financieros </t>
  </si>
  <si>
    <t xml:space="preserve">9. Pasivos financieros </t>
  </si>
  <si>
    <t>Cobros no presupuestarios</t>
  </si>
  <si>
    <t>Cobros realizados pendientes de aplicación definitiva</t>
  </si>
  <si>
    <t>Pagos Presupuestarios</t>
  </si>
  <si>
    <t xml:space="preserve">1. Gastos de personal  </t>
  </si>
  <si>
    <t xml:space="preserve">2. Gastos en bienes corrientes y servicios </t>
  </si>
  <si>
    <t xml:space="preserve">3. Gastos financieros </t>
  </si>
  <si>
    <t>5. Fondo de contingencia y Otros imprevistos</t>
  </si>
  <si>
    <t xml:space="preserve">6. Inversiones reales </t>
  </si>
  <si>
    <t>Pagos no presupuestarios</t>
  </si>
  <si>
    <t>Pagos realizados pendientes de aplicación definitiva</t>
  </si>
  <si>
    <t>Fondos líquidos al final del periodo</t>
  </si>
  <si>
    <t>Prevision minimo de Tesoreria</t>
  </si>
  <si>
    <t>Necesidad de endeudamiento/ excedente tesoreria</t>
  </si>
  <si>
    <t>Conceptos y/o elementos considerados al determinar el minimo de tesoreria, y observaciones</t>
  </si>
  <si>
    <t xml:space="preserve">(1) En el concepto "Fondos líquidos al inicio del periodo" se reflejará:
            - En la columna "Trimestre cerrado Recaudación/Pagos acumulada al final del trimestre vencido " el importe del Fondo liquido existente al COMIENZO DEL EJERCICIO 2013 ( a 01-01-2013).
           -  En las columnas de "Previsiones Trimestre en curso - Prevision Recaudación/Pagos en cada mes" el importe del Fondo liquido previsto al comienzo de cada mes.
           - En la columna de "Previsión Trimestre en curso - Prevision Recaud./Pagos en el trimestre" el importe del Fondo liquido existente al  COMIENZO DEL TRIMESTRE EN CURSO (comienzo del mes de julio).
           - En la columna "Prevision Recaud./Pagos RESTO Ejercicio", el importe del Fondo liquido previsto al  INICIO DEL 4º TRIMESTRE.       
</t>
  </si>
  <si>
    <t>(2) Los importes de Recaudación/Pagos en las columnas "Trimestre cerrado Recaudacion/Pagos acumulada al final del trimestre vencido" se corresponden con el TOTAL de Recaudación/Pagos ACUMULADOS realizados en el ejercicio hasta el final del trimestre vencido (2ºT)</t>
  </si>
  <si>
    <t>(3) Los  importes de Recaudación/Pagos en las columnas "Previsiones Trimestre en curso - Prevision Recaudación/Pagos en cada mes" se corresponden con los importes de Recaudación/Pagos previsto realizar en el MES correspondiente.</t>
  </si>
  <si>
    <t>(4) Los Cobros/Pagos en la columna "Prevision Recaud/Pagos en el trimestre" se corresponden con el total de Recaudación/Pagos previsto realizar en el trimestre en curso (suma de los meses julio-agosto-septiembre)</t>
  </si>
  <si>
    <t>(5) Los importes de Recaudación/Pagos en las columnas "Prevision Recaud./Pagos RESTO Ejercicio" se corresponden con el TOTAL de Recaudación/Pagos previsto realizar en el resto de ejercicio (4º T)</t>
  </si>
  <si>
    <t>octubre</t>
  </si>
  <si>
    <t>noviembre</t>
  </si>
  <si>
    <t>diciembre</t>
  </si>
  <si>
    <r>
      <t xml:space="preserve">Trimestre cerrado Recaudación/Pagos acumulada al final del trimestre vencido </t>
    </r>
    <r>
      <rPr>
        <b/>
        <vertAlign val="superscript"/>
        <sz val="11"/>
        <color indexed="8"/>
        <rFont val="Calibri"/>
        <family val="2"/>
        <charset val="1"/>
      </rPr>
      <t>(2)</t>
    </r>
  </si>
  <si>
    <r>
      <t xml:space="preserve">Prevision Recaud./Pagos RESTO ejercicio </t>
    </r>
    <r>
      <rPr>
        <b/>
        <vertAlign val="superscript"/>
        <sz val="11"/>
        <color indexed="10"/>
        <rFont val="Calibri"/>
        <family val="2"/>
        <charset val="1"/>
      </rPr>
      <t>(5)</t>
    </r>
  </si>
  <si>
    <r>
      <t xml:space="preserve">Prevision Recaudación/Pagos en cada mes </t>
    </r>
    <r>
      <rPr>
        <b/>
        <vertAlign val="superscript"/>
        <sz val="11"/>
        <color indexed="10"/>
        <rFont val="Calibri"/>
        <family val="2"/>
        <charset val="1"/>
      </rPr>
      <t>(3)</t>
    </r>
  </si>
  <si>
    <r>
      <t>Prevision Recaud./Pagos en el trimestre</t>
    </r>
    <r>
      <rPr>
        <b/>
        <vertAlign val="superscript"/>
        <sz val="11"/>
        <color indexed="10"/>
        <rFont val="Calibri"/>
        <family val="2"/>
        <charset val="1"/>
      </rPr>
      <t xml:space="preserve"> (4)</t>
    </r>
  </si>
  <si>
    <r>
      <t xml:space="preserve">Total </t>
    </r>
    <r>
      <rPr>
        <vertAlign val="superscript"/>
        <sz val="11"/>
        <color indexed="8"/>
        <rFont val="Calibri"/>
        <family val="2"/>
        <charset val="1"/>
      </rPr>
      <t>(1)</t>
    </r>
  </si>
  <si>
    <r>
      <t xml:space="preserve">Fondos líquidos al inicio del </t>
    </r>
    <r>
      <rPr>
        <b/>
        <sz val="11"/>
        <color indexed="10"/>
        <rFont val="Calibri"/>
        <family val="2"/>
        <charset val="1"/>
      </rPr>
      <t>periodo</t>
    </r>
    <r>
      <rPr>
        <b/>
        <vertAlign val="superscript"/>
        <sz val="11"/>
        <color indexed="10"/>
        <rFont val="Calibri"/>
        <family val="2"/>
        <charset val="1"/>
      </rPr>
      <t xml:space="preserve"> (1)</t>
    </r>
  </si>
  <si>
    <t>El importe de 8.921.630,69 consignado como cobro no presupuestario en la columna "Trimestre cerrado Recaudación/Pagos acumulada al final del trimestre vencido, cerrados"</t>
  </si>
  <si>
    <t>se utiliza para para llegar al saldo real de los "Fondos líquidos al inicio del periodo", correspondiente al mes de octubre</t>
  </si>
  <si>
    <t xml:space="preserve"> No se reflejan los cobros no presupuestarios, por carecer de información mínima sobre ellos. </t>
  </si>
  <si>
    <t>4º TRIMESTRE 2013 (octubre-diciembre 2013)</t>
  </si>
  <si>
    <t>Corporacion : AYUNTAMIENTO DE ALCOBENDAS</t>
  </si>
  <si>
    <t>Entidad : AYUNTAMIENTO</t>
  </si>
  <si>
    <t xml:space="preserve">Los importes previstos como cobros no presupuestarios en las columnas noviembre y dici8embre reflejan una estimación a tanto alzado de los ingresos a priori indeterminados, </t>
  </si>
  <si>
    <t>y otros genéricos, en base a los flujos medios que se suelen producirse de este modo en meses precedentes (no incluidos en comunicación al MHAP)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</si>
</sst>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u/>
      <sz val="8"/>
      <color indexed="8"/>
      <name val="Calibri"/>
      <family val="2"/>
      <charset val="1"/>
    </font>
    <font>
      <b/>
      <u/>
      <sz val="12"/>
      <color indexed="62"/>
      <name val="Calibri"/>
      <family val="2"/>
      <charset val="1"/>
    </font>
    <font>
      <b/>
      <u/>
      <sz val="14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sz val="8"/>
      <color indexed="10"/>
      <name val="Calibri"/>
      <family val="2"/>
      <charset val="1"/>
    </font>
    <font>
      <b/>
      <sz val="8"/>
      <color indexed="10"/>
      <name val="Calibri"/>
      <family val="2"/>
      <charset val="1"/>
    </font>
    <font>
      <sz val="10"/>
      <name val="Arial"/>
      <family val="2"/>
      <charset val="1"/>
    </font>
    <font>
      <b/>
      <u/>
      <sz val="8"/>
      <color indexed="10"/>
      <name val="Calibri"/>
      <family val="2"/>
      <charset val="1"/>
    </font>
    <font>
      <sz val="11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vertAlign val="superscript"/>
      <sz val="11"/>
      <color indexed="8"/>
      <name val="Calibri"/>
      <family val="2"/>
      <charset val="1"/>
    </font>
    <font>
      <b/>
      <sz val="11"/>
      <color indexed="10"/>
      <name val="Calibri"/>
      <family val="2"/>
      <charset val="1"/>
    </font>
    <font>
      <b/>
      <vertAlign val="superscript"/>
      <sz val="11"/>
      <color indexed="10"/>
      <name val="Calibri"/>
      <family val="2"/>
      <charset val="1"/>
    </font>
    <font>
      <vertAlign val="superscript"/>
      <sz val="11"/>
      <color indexed="8"/>
      <name val="Calibri"/>
      <family val="2"/>
      <charset val="1"/>
    </font>
    <font>
      <i/>
      <sz val="11"/>
      <color indexed="21"/>
      <name val="Calibri"/>
      <family val="2"/>
      <charset val="1"/>
    </font>
    <font>
      <i/>
      <sz val="11"/>
      <color indexed="8"/>
      <name val="Calibri"/>
      <family val="2"/>
      <charset val="1"/>
    </font>
    <font>
      <b/>
      <u/>
      <sz val="11"/>
      <color indexed="8"/>
      <name val="Calibri"/>
      <family val="2"/>
      <charset val="1"/>
    </font>
    <font>
      <sz val="11"/>
      <color rgb="FFFF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27"/>
      </patternFill>
    </fill>
    <fill>
      <patternFill patternType="solid">
        <fgColor indexed="9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indexed="13"/>
        <bgColor indexed="34"/>
      </patternFill>
    </fill>
  </fills>
  <borders count="1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66">
    <xf numFmtId="0" fontId="0" fillId="0" borderId="0" xfId="0"/>
    <xf numFmtId="0" fontId="2" fillId="0" borderId="0" xfId="1" applyFont="1"/>
    <xf numFmtId="0" fontId="3" fillId="0" borderId="0" xfId="1" applyFont="1"/>
    <xf numFmtId="0" fontId="5" fillId="0" borderId="0" xfId="1" applyFont="1"/>
    <xf numFmtId="0" fontId="6" fillId="0" borderId="0" xfId="1" applyFont="1" applyAlignment="1">
      <alignment horizontal="right"/>
    </xf>
    <xf numFmtId="0" fontId="2" fillId="2" borderId="0" xfId="1" applyFont="1" applyFill="1"/>
    <xf numFmtId="0" fontId="7" fillId="0" borderId="0" xfId="1" applyFont="1"/>
    <xf numFmtId="0" fontId="7" fillId="0" borderId="0" xfId="1" applyFont="1" applyAlignment="1">
      <alignment horizontal="right"/>
    </xf>
    <xf numFmtId="0" fontId="2" fillId="3" borderId="2" xfId="1" applyFont="1" applyFill="1" applyBorder="1"/>
    <xf numFmtId="0" fontId="2" fillId="3" borderId="0" xfId="1" applyFont="1" applyFill="1"/>
    <xf numFmtId="0" fontId="10" fillId="0" borderId="0" xfId="2" applyFont="1"/>
    <xf numFmtId="0" fontId="2" fillId="0" borderId="0" xfId="2" applyFont="1"/>
    <xf numFmtId="14" fontId="2" fillId="0" borderId="0" xfId="2" applyNumberFormat="1" applyFont="1"/>
    <xf numFmtId="4" fontId="11" fillId="3" borderId="2" xfId="1" applyNumberFormat="1" applyFont="1" applyFill="1" applyBorder="1"/>
    <xf numFmtId="0" fontId="1" fillId="0" borderId="0" xfId="1" applyFont="1"/>
    <xf numFmtId="0" fontId="1" fillId="0" borderId="4" xfId="1" applyFont="1" applyBorder="1" applyAlignment="1">
      <alignment horizontal="center"/>
    </xf>
    <xf numFmtId="0" fontId="17" fillId="3" borderId="2" xfId="1" applyFont="1" applyFill="1" applyBorder="1" applyAlignment="1">
      <alignment horizontal="center"/>
    </xf>
    <xf numFmtId="0" fontId="12" fillId="0" borderId="5" xfId="1" applyFont="1" applyBorder="1"/>
    <xf numFmtId="4" fontId="1" fillId="0" borderId="2" xfId="1" applyNumberFormat="1" applyFont="1" applyFill="1" applyBorder="1"/>
    <xf numFmtId="4" fontId="1" fillId="2" borderId="2" xfId="1" applyNumberFormat="1" applyFont="1" applyFill="1" applyBorder="1"/>
    <xf numFmtId="0" fontId="1" fillId="2" borderId="2" xfId="1" applyFont="1" applyFill="1" applyBorder="1"/>
    <xf numFmtId="0" fontId="12" fillId="0" borderId="7" xfId="1" applyFont="1" applyBorder="1"/>
    <xf numFmtId="0" fontId="1" fillId="0" borderId="0" xfId="1" applyFont="1" applyBorder="1"/>
    <xf numFmtId="0" fontId="1" fillId="0" borderId="8" xfId="1" applyFont="1" applyFill="1" applyBorder="1"/>
    <xf numFmtId="0" fontId="1" fillId="0" borderId="0" xfId="1" applyFont="1" applyFill="1" applyBorder="1"/>
    <xf numFmtId="0" fontId="18" fillId="0" borderId="7" xfId="1" applyFont="1" applyBorder="1" applyAlignment="1">
      <alignment horizontal="left" indent="1"/>
    </xf>
    <xf numFmtId="0" fontId="1" fillId="4" borderId="2" xfId="1" applyFont="1" applyFill="1" applyBorder="1"/>
    <xf numFmtId="4" fontId="1" fillId="3" borderId="2" xfId="1" applyNumberFormat="1" applyFont="1" applyFill="1" applyBorder="1"/>
    <xf numFmtId="4" fontId="1" fillId="5" borderId="2" xfId="1" applyNumberFormat="1" applyFont="1" applyFill="1" applyBorder="1"/>
    <xf numFmtId="0" fontId="12" fillId="0" borderId="7" xfId="1" applyFont="1" applyBorder="1" applyAlignment="1">
      <alignment horizontal="left"/>
    </xf>
    <xf numFmtId="0" fontId="1" fillId="0" borderId="2" xfId="1" applyFont="1" applyBorder="1"/>
    <xf numFmtId="0" fontId="1" fillId="0" borderId="4" xfId="1" applyFont="1" applyBorder="1"/>
    <xf numFmtId="0" fontId="1" fillId="3" borderId="4" xfId="1" applyFont="1" applyFill="1" applyBorder="1"/>
    <xf numFmtId="4" fontId="1" fillId="3" borderId="4" xfId="1" applyNumberFormat="1" applyFont="1" applyFill="1" applyBorder="1"/>
    <xf numFmtId="4" fontId="1" fillId="0" borderId="4" xfId="1" applyNumberFormat="1" applyFont="1" applyFill="1" applyBorder="1"/>
    <xf numFmtId="0" fontId="12" fillId="0" borderId="9" xfId="1" applyFont="1" applyBorder="1"/>
    <xf numFmtId="0" fontId="12" fillId="3" borderId="10" xfId="1" applyFont="1" applyFill="1" applyBorder="1"/>
    <xf numFmtId="0" fontId="1" fillId="3" borderId="0" xfId="1" applyFont="1" applyFill="1" applyBorder="1"/>
    <xf numFmtId="0" fontId="1" fillId="3" borderId="11" xfId="1" applyFont="1" applyFill="1" applyBorder="1"/>
    <xf numFmtId="4" fontId="1" fillId="3" borderId="0" xfId="1" applyNumberFormat="1" applyFont="1" applyFill="1" applyBorder="1"/>
    <xf numFmtId="4" fontId="1" fillId="3" borderId="11" xfId="1" applyNumberFormat="1" applyFont="1" applyFill="1" applyBorder="1"/>
    <xf numFmtId="0" fontId="1" fillId="3" borderId="0" xfId="1" applyFont="1" applyFill="1"/>
    <xf numFmtId="0" fontId="12" fillId="0" borderId="2" xfId="1" applyFont="1" applyBorder="1" applyAlignment="1">
      <alignment horizontal="right"/>
    </xf>
    <xf numFmtId="0" fontId="1" fillId="0" borderId="0" xfId="1" applyFont="1" applyAlignment="1">
      <alignment horizontal="right"/>
    </xf>
    <xf numFmtId="4" fontId="1" fillId="0" borderId="0" xfId="1" applyNumberFormat="1" applyFont="1"/>
    <xf numFmtId="0" fontId="1" fillId="0" borderId="12" xfId="1" applyFont="1" applyBorder="1"/>
    <xf numFmtId="4" fontId="1" fillId="0" borderId="12" xfId="1" applyNumberFormat="1" applyFont="1" applyBorder="1"/>
    <xf numFmtId="4" fontId="1" fillId="5" borderId="12" xfId="1" applyNumberFormat="1" applyFont="1" applyFill="1" applyBorder="1"/>
    <xf numFmtId="4" fontId="1" fillId="0" borderId="12" xfId="1" applyNumberFormat="1" applyFont="1" applyFill="1" applyBorder="1"/>
    <xf numFmtId="0" fontId="1" fillId="2" borderId="12" xfId="1" applyFont="1" applyFill="1" applyBorder="1"/>
    <xf numFmtId="4" fontId="1" fillId="2" borderId="12" xfId="1" applyNumberFormat="1" applyFont="1" applyFill="1" applyBorder="1"/>
    <xf numFmtId="0" fontId="19" fillId="0" borderId="0" xfId="1" applyFont="1"/>
    <xf numFmtId="0" fontId="8" fillId="0" borderId="0" xfId="1" applyFont="1" applyBorder="1" applyAlignment="1">
      <alignment horizontal="left" vertical="top" wrapText="1"/>
    </xf>
    <xf numFmtId="0" fontId="2" fillId="0" borderId="0" xfId="2" applyFont="1" applyBorder="1" applyAlignment="1">
      <alignment horizontal="left" vertical="top" wrapText="1"/>
    </xf>
    <xf numFmtId="0" fontId="1" fillId="3" borderId="6" xfId="1" applyFont="1" applyFill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4" fillId="0" borderId="0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center" wrapText="1"/>
    </xf>
    <xf numFmtId="0" fontId="12" fillId="0" borderId="1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2" fillId="0" borderId="3" xfId="1" applyFont="1" applyBorder="1" applyAlignment="1">
      <alignment horizontal="center" wrapText="1"/>
    </xf>
    <xf numFmtId="0" fontId="14" fillId="0" borderId="3" xfId="1" applyFont="1" applyBorder="1" applyAlignment="1">
      <alignment horizontal="center" wrapText="1"/>
    </xf>
    <xf numFmtId="0" fontId="14" fillId="0" borderId="2" xfId="1" applyFont="1" applyBorder="1" applyAlignment="1">
      <alignment horizontal="center" wrapText="1"/>
    </xf>
    <xf numFmtId="4" fontId="20" fillId="2" borderId="2" xfId="1" applyNumberFormat="1" applyFont="1" applyFill="1" applyBorder="1"/>
    <xf numFmtId="0" fontId="1" fillId="0" borderId="0" xfId="1" applyNumberFormat="1" applyFont="1"/>
    <xf numFmtId="4" fontId="20" fillId="3" borderId="2" xfId="1" applyNumberFormat="1" applyFont="1" applyFill="1" applyBorder="1"/>
  </cellXfs>
  <cellStyles count="3">
    <cellStyle name="Normal" xfId="0" builtinId="0"/>
    <cellStyle name="Normal 4 2" xfId="1"/>
    <cellStyle name="Normal 9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topLeftCell="B46" zoomScale="70" zoomScaleNormal="70" workbookViewId="0">
      <selection activeCell="B54" sqref="B54"/>
    </sheetView>
  </sheetViews>
  <sheetFormatPr baseColWidth="10" defaultRowHeight="11.25"/>
  <cols>
    <col min="1" max="1" width="11.42578125" style="1"/>
    <col min="2" max="2" width="40" style="1" customWidth="1"/>
    <col min="3" max="4" width="11.42578125" style="1"/>
    <col min="5" max="5" width="13.28515625" style="1" customWidth="1"/>
    <col min="6" max="6" width="14.42578125" style="1" customWidth="1"/>
    <col min="7" max="7" width="14.85546875" style="1" customWidth="1"/>
    <col min="8" max="8" width="14" style="1" customWidth="1"/>
    <col min="9" max="9" width="14.28515625" style="1" customWidth="1"/>
    <col min="10" max="10" width="13.28515625" style="1" customWidth="1"/>
    <col min="11" max="11" width="11.42578125" style="1"/>
    <col min="12" max="12" width="12.42578125" style="1" bestFit="1" customWidth="1"/>
    <col min="13" max="16384" width="11.42578125" style="1"/>
  </cols>
  <sheetData>
    <row r="1" spans="2:12">
      <c r="B1" s="2" t="s">
        <v>0</v>
      </c>
    </row>
    <row r="3" spans="2:12" ht="15.6" customHeight="1">
      <c r="B3" s="57" t="s">
        <v>49</v>
      </c>
      <c r="C3" s="57"/>
      <c r="D3" s="57"/>
      <c r="E3" s="57"/>
      <c r="F3" s="57"/>
      <c r="G3" s="57"/>
      <c r="H3" s="57"/>
      <c r="I3" s="57"/>
      <c r="J3" s="57"/>
    </row>
    <row r="4" spans="2:12" ht="23.25" customHeight="1">
      <c r="B4" s="3" t="s">
        <v>1</v>
      </c>
    </row>
    <row r="5" spans="2:12">
      <c r="B5" s="2"/>
    </row>
    <row r="6" spans="2:12">
      <c r="B6" s="2"/>
    </row>
    <row r="7" spans="2:12" ht="12.75">
      <c r="B7" s="4" t="s">
        <v>50</v>
      </c>
      <c r="C7" s="5"/>
      <c r="D7" s="5"/>
      <c r="E7" s="5"/>
      <c r="F7" s="5"/>
      <c r="G7" s="5"/>
      <c r="H7" s="5"/>
      <c r="I7" s="5"/>
      <c r="J7" s="5"/>
    </row>
    <row r="8" spans="2:12" ht="12.75">
      <c r="B8" s="4" t="s">
        <v>51</v>
      </c>
      <c r="C8" s="5"/>
      <c r="D8" s="5"/>
      <c r="E8" s="5"/>
      <c r="F8" s="5"/>
      <c r="G8" s="5"/>
      <c r="H8" s="5"/>
      <c r="I8" s="5"/>
      <c r="J8" s="5"/>
    </row>
    <row r="9" spans="2:12">
      <c r="B9" s="6"/>
    </row>
    <row r="10" spans="2:12" ht="12" thickBot="1">
      <c r="B10" s="6"/>
      <c r="J10" s="7" t="s">
        <v>2</v>
      </c>
    </row>
    <row r="11" spans="2:12" ht="24.75" customHeight="1" thickBot="1">
      <c r="B11" s="58" t="s">
        <v>3</v>
      </c>
      <c r="C11" s="59" t="s">
        <v>4</v>
      </c>
      <c r="D11" s="59"/>
      <c r="E11" s="59"/>
      <c r="F11" s="59"/>
      <c r="G11" s="59"/>
      <c r="H11" s="59"/>
      <c r="I11" s="59"/>
      <c r="J11" s="59"/>
      <c r="K11" s="14"/>
      <c r="L11" s="14"/>
    </row>
    <row r="12" spans="2:12" ht="15" customHeight="1" thickBot="1">
      <c r="B12" s="58"/>
      <c r="C12" s="60" t="s">
        <v>40</v>
      </c>
      <c r="D12" s="60"/>
      <c r="E12" s="60"/>
      <c r="F12" s="61" t="s">
        <v>5</v>
      </c>
      <c r="G12" s="61"/>
      <c r="H12" s="61"/>
      <c r="I12" s="61"/>
      <c r="J12" s="62" t="s">
        <v>41</v>
      </c>
      <c r="K12" s="14"/>
      <c r="L12" s="14"/>
    </row>
    <row r="13" spans="2:12" ht="14.25" customHeight="1" thickBot="1">
      <c r="B13" s="58"/>
      <c r="C13" s="60"/>
      <c r="D13" s="60"/>
      <c r="E13" s="60"/>
      <c r="F13" s="62" t="s">
        <v>42</v>
      </c>
      <c r="G13" s="62"/>
      <c r="H13" s="62"/>
      <c r="I13" s="61" t="s">
        <v>43</v>
      </c>
      <c r="J13" s="62"/>
      <c r="K13" s="14"/>
      <c r="L13" s="14"/>
    </row>
    <row r="14" spans="2:12" ht="33.75" customHeight="1" thickBot="1">
      <c r="B14" s="58"/>
      <c r="C14" s="15" t="s">
        <v>6</v>
      </c>
      <c r="D14" s="15" t="s">
        <v>7</v>
      </c>
      <c r="E14" s="15" t="s">
        <v>44</v>
      </c>
      <c r="F14" s="16" t="s">
        <v>37</v>
      </c>
      <c r="G14" s="16" t="s">
        <v>38</v>
      </c>
      <c r="H14" s="16" t="s">
        <v>39</v>
      </c>
      <c r="I14" s="61"/>
      <c r="J14" s="62"/>
      <c r="K14" s="14"/>
      <c r="L14" s="14"/>
    </row>
    <row r="15" spans="2:12" ht="17.25">
      <c r="B15" s="17" t="s">
        <v>45</v>
      </c>
      <c r="C15" s="54"/>
      <c r="D15" s="54"/>
      <c r="E15" s="18">
        <v>23692211.420000002</v>
      </c>
      <c r="F15" s="19">
        <v>25468829.77</v>
      </c>
      <c r="G15" s="19">
        <v>27346002.629999999</v>
      </c>
      <c r="H15" s="19">
        <v>20777329.489999998</v>
      </c>
      <c r="I15" s="19">
        <v>25468829.77</v>
      </c>
      <c r="J15" s="20"/>
      <c r="K15" s="14"/>
      <c r="L15" s="14"/>
    </row>
    <row r="16" spans="2:12" ht="15">
      <c r="B16" s="21"/>
      <c r="C16" s="22"/>
      <c r="D16" s="22"/>
      <c r="E16" s="23"/>
      <c r="F16" s="24"/>
      <c r="G16" s="24"/>
      <c r="H16" s="24"/>
      <c r="I16" s="24"/>
      <c r="J16" s="23"/>
      <c r="K16" s="14"/>
      <c r="L16" s="14"/>
    </row>
    <row r="17" spans="2:12" ht="15">
      <c r="B17" s="21" t="s">
        <v>8</v>
      </c>
      <c r="C17" s="20">
        <f>SUM(C18:C26)</f>
        <v>0</v>
      </c>
      <c r="D17" s="20">
        <f t="shared" ref="D17:J17" si="0">SUM(D18:D26)</f>
        <v>0</v>
      </c>
      <c r="E17" s="20">
        <f t="shared" si="0"/>
        <v>0</v>
      </c>
      <c r="F17" s="19">
        <f t="shared" si="0"/>
        <v>10281532.450000001</v>
      </c>
      <c r="G17" s="19">
        <f t="shared" si="0"/>
        <v>6544876.3700000001</v>
      </c>
      <c r="H17" s="19">
        <f t="shared" si="0"/>
        <v>7263500</v>
      </c>
      <c r="I17" s="19">
        <f t="shared" si="0"/>
        <v>24089908.82</v>
      </c>
      <c r="J17" s="19">
        <f t="shared" si="0"/>
        <v>0</v>
      </c>
      <c r="K17" s="14"/>
      <c r="L17" s="14"/>
    </row>
    <row r="18" spans="2:12" ht="15">
      <c r="B18" s="25" t="s">
        <v>9</v>
      </c>
      <c r="C18" s="26"/>
      <c r="D18" s="26"/>
      <c r="E18" s="20">
        <f>+C18+D18</f>
        <v>0</v>
      </c>
      <c r="F18" s="27">
        <v>4557610.42</v>
      </c>
      <c r="G18" s="27">
        <v>1991757.86</v>
      </c>
      <c r="H18" s="27">
        <v>2800000</v>
      </c>
      <c r="I18" s="28">
        <f>SUM(F18:H18)</f>
        <v>9349368.2800000012</v>
      </c>
      <c r="J18" s="18"/>
      <c r="K18" s="14"/>
      <c r="L18" s="14"/>
    </row>
    <row r="19" spans="2:12" ht="15">
      <c r="B19" s="25" t="s">
        <v>10</v>
      </c>
      <c r="C19" s="26"/>
      <c r="D19" s="26"/>
      <c r="E19" s="20">
        <f t="shared" ref="E19:E28" si="1">+C19+D19</f>
        <v>0</v>
      </c>
      <c r="F19" s="27">
        <v>391.4</v>
      </c>
      <c r="G19" s="27">
        <v>1000</v>
      </c>
      <c r="H19" s="27">
        <v>4000</v>
      </c>
      <c r="I19" s="28">
        <f t="shared" ref="I19:I28" si="2">SUM(F19:H19)</f>
        <v>5391.4</v>
      </c>
      <c r="J19" s="18"/>
      <c r="K19" s="14"/>
      <c r="L19" s="14"/>
    </row>
    <row r="20" spans="2:12" ht="15">
      <c r="B20" s="25" t="s">
        <v>11</v>
      </c>
      <c r="C20" s="26"/>
      <c r="D20" s="26"/>
      <c r="E20" s="20">
        <f t="shared" si="1"/>
        <v>0</v>
      </c>
      <c r="F20" s="27">
        <v>1195048.93</v>
      </c>
      <c r="G20" s="27">
        <v>1602618.51</v>
      </c>
      <c r="H20" s="27">
        <v>1150000</v>
      </c>
      <c r="I20" s="28">
        <f t="shared" si="2"/>
        <v>3947667.44</v>
      </c>
      <c r="J20" s="18"/>
      <c r="K20" s="14"/>
      <c r="L20" s="14"/>
    </row>
    <row r="21" spans="2:12" ht="15">
      <c r="B21" s="25" t="s">
        <v>12</v>
      </c>
      <c r="C21" s="26"/>
      <c r="D21" s="26"/>
      <c r="E21" s="20">
        <f t="shared" si="1"/>
        <v>0</v>
      </c>
      <c r="F21" s="27">
        <v>2087000</v>
      </c>
      <c r="G21" s="27">
        <v>2087000</v>
      </c>
      <c r="H21" s="27">
        <v>2087000</v>
      </c>
      <c r="I21" s="28">
        <f t="shared" si="2"/>
        <v>6261000</v>
      </c>
      <c r="J21" s="18"/>
      <c r="K21" s="14"/>
      <c r="L21" s="14"/>
    </row>
    <row r="22" spans="2:12" ht="15">
      <c r="B22" s="25" t="s">
        <v>13</v>
      </c>
      <c r="C22" s="26"/>
      <c r="D22" s="26"/>
      <c r="E22" s="20">
        <f t="shared" si="1"/>
        <v>0</v>
      </c>
      <c r="F22" s="27">
        <v>1500951.96</v>
      </c>
      <c r="G22" s="27">
        <v>862500</v>
      </c>
      <c r="H22" s="27">
        <v>1222500</v>
      </c>
      <c r="I22" s="28">
        <f t="shared" si="2"/>
        <v>3585951.96</v>
      </c>
      <c r="J22" s="18"/>
      <c r="K22" s="14"/>
      <c r="L22" s="14"/>
    </row>
    <row r="23" spans="2:12" ht="15">
      <c r="B23" s="25" t="s">
        <v>14</v>
      </c>
      <c r="C23" s="26"/>
      <c r="D23" s="26"/>
      <c r="E23" s="20">
        <f t="shared" si="1"/>
        <v>0</v>
      </c>
      <c r="F23" s="27">
        <v>30000</v>
      </c>
      <c r="G23" s="27">
        <v>0</v>
      </c>
      <c r="H23" s="27">
        <v>0</v>
      </c>
      <c r="I23" s="28">
        <f t="shared" si="2"/>
        <v>30000</v>
      </c>
      <c r="J23" s="18"/>
      <c r="K23" s="14"/>
      <c r="L23" s="14"/>
    </row>
    <row r="24" spans="2:12" ht="15">
      <c r="B24" s="25" t="s">
        <v>15</v>
      </c>
      <c r="C24" s="26"/>
      <c r="D24" s="26"/>
      <c r="E24" s="20">
        <f t="shared" si="1"/>
        <v>0</v>
      </c>
      <c r="F24" s="27">
        <v>910529.74</v>
      </c>
      <c r="G24" s="27">
        <v>0</v>
      </c>
      <c r="H24" s="27">
        <v>0</v>
      </c>
      <c r="I24" s="28">
        <f t="shared" si="2"/>
        <v>910529.74</v>
      </c>
      <c r="J24" s="18"/>
      <c r="K24" s="14"/>
      <c r="L24" s="14"/>
    </row>
    <row r="25" spans="2:12" ht="15">
      <c r="B25" s="25" t="s">
        <v>16</v>
      </c>
      <c r="C25" s="26"/>
      <c r="D25" s="26"/>
      <c r="E25" s="20">
        <f t="shared" si="1"/>
        <v>0</v>
      </c>
      <c r="F25" s="27">
        <v>0</v>
      </c>
      <c r="G25" s="27">
        <v>0</v>
      </c>
      <c r="H25" s="27">
        <v>0</v>
      </c>
      <c r="I25" s="28">
        <f t="shared" si="2"/>
        <v>0</v>
      </c>
      <c r="J25" s="18"/>
      <c r="K25" s="14"/>
      <c r="L25" s="14"/>
    </row>
    <row r="26" spans="2:12" ht="15">
      <c r="B26" s="25" t="s">
        <v>17</v>
      </c>
      <c r="C26" s="26"/>
      <c r="D26" s="26"/>
      <c r="E26" s="20">
        <f t="shared" si="1"/>
        <v>0</v>
      </c>
      <c r="F26" s="27">
        <v>0</v>
      </c>
      <c r="G26" s="27">
        <v>0</v>
      </c>
      <c r="H26" s="27">
        <v>0</v>
      </c>
      <c r="I26" s="28">
        <f t="shared" si="2"/>
        <v>0</v>
      </c>
      <c r="J26" s="18"/>
      <c r="K26" s="14"/>
      <c r="L26" s="44"/>
    </row>
    <row r="27" spans="2:12" ht="15">
      <c r="B27" s="29" t="s">
        <v>18</v>
      </c>
      <c r="C27" s="30"/>
      <c r="D27" s="30"/>
      <c r="E27" s="63">
        <v>8921630.6899999995</v>
      </c>
      <c r="F27" s="27"/>
      <c r="G27" s="65">
        <v>3000000</v>
      </c>
      <c r="H27" s="65">
        <v>4000000</v>
      </c>
      <c r="I27" s="28">
        <f t="shared" si="2"/>
        <v>7000000</v>
      </c>
      <c r="J27" s="18"/>
      <c r="K27" s="14"/>
      <c r="L27" s="14"/>
    </row>
    <row r="28" spans="2:12" ht="15">
      <c r="B28" s="29" t="s">
        <v>19</v>
      </c>
      <c r="C28" s="30"/>
      <c r="D28" s="30"/>
      <c r="E28" s="20">
        <f t="shared" si="1"/>
        <v>0</v>
      </c>
      <c r="F28" s="27"/>
      <c r="G28" s="27"/>
      <c r="H28" s="27"/>
      <c r="I28" s="28">
        <f t="shared" si="2"/>
        <v>0</v>
      </c>
      <c r="J28" s="18"/>
      <c r="K28" s="14"/>
      <c r="L28" s="14"/>
    </row>
    <row r="29" spans="2:12" ht="15">
      <c r="B29" s="29"/>
      <c r="C29" s="31"/>
      <c r="D29" s="31"/>
      <c r="E29" s="32"/>
      <c r="F29" s="33"/>
      <c r="G29" s="33"/>
      <c r="H29" s="33"/>
      <c r="I29" s="34"/>
      <c r="J29" s="34"/>
      <c r="K29" s="14"/>
      <c r="L29" s="14"/>
    </row>
    <row r="30" spans="2:12" ht="15">
      <c r="B30" s="21" t="s">
        <v>20</v>
      </c>
      <c r="C30" s="20">
        <f>SUM(C31:C39)</f>
        <v>0</v>
      </c>
      <c r="D30" s="20">
        <f>SUM(D31:D39)</f>
        <v>0</v>
      </c>
      <c r="E30" s="20">
        <f t="shared" ref="E30:E41" si="3">+C30+D30</f>
        <v>0</v>
      </c>
      <c r="F30" s="19">
        <f t="shared" ref="F30:J30" si="4">SUM(F31:F39)</f>
        <v>7439545.9000000013</v>
      </c>
      <c r="G30" s="19">
        <f t="shared" si="4"/>
        <v>12120549.51</v>
      </c>
      <c r="H30" s="19">
        <f t="shared" si="4"/>
        <v>13518550</v>
      </c>
      <c r="I30" s="19">
        <f t="shared" si="4"/>
        <v>33078645.41</v>
      </c>
      <c r="J30" s="19">
        <f t="shared" si="4"/>
        <v>0</v>
      </c>
      <c r="K30" s="14"/>
      <c r="L30" s="14"/>
    </row>
    <row r="31" spans="2:12" ht="15">
      <c r="B31" s="25" t="s">
        <v>21</v>
      </c>
      <c r="C31" s="26"/>
      <c r="D31" s="26"/>
      <c r="E31" s="20">
        <f t="shared" si="3"/>
        <v>0</v>
      </c>
      <c r="F31" s="13">
        <v>2131815.1</v>
      </c>
      <c r="G31" s="27">
        <v>2080000</v>
      </c>
      <c r="H31" s="27">
        <v>3580000</v>
      </c>
      <c r="I31" s="28">
        <f t="shared" ref="I31:I41" si="5">SUM(F31:H31)</f>
        <v>7791815.0999999996</v>
      </c>
      <c r="J31" s="18"/>
      <c r="K31" s="14"/>
      <c r="L31" s="14"/>
    </row>
    <row r="32" spans="2:12" ht="15">
      <c r="B32" s="25" t="s">
        <v>22</v>
      </c>
      <c r="C32" s="26"/>
      <c r="D32" s="26"/>
      <c r="E32" s="20">
        <f t="shared" si="3"/>
        <v>0</v>
      </c>
      <c r="F32" s="27">
        <v>2469713.79</v>
      </c>
      <c r="G32" s="27">
        <v>3000000</v>
      </c>
      <c r="H32" s="27">
        <v>3320000</v>
      </c>
      <c r="I32" s="28">
        <f t="shared" si="5"/>
        <v>8789713.7899999991</v>
      </c>
      <c r="J32" s="18"/>
      <c r="K32" s="14"/>
      <c r="L32" s="14"/>
    </row>
    <row r="33" spans="2:12" ht="15">
      <c r="B33" s="25" t="s">
        <v>23</v>
      </c>
      <c r="C33" s="26"/>
      <c r="D33" s="26"/>
      <c r="E33" s="20">
        <f t="shared" si="3"/>
        <v>0</v>
      </c>
      <c r="F33" s="13">
        <v>59813.37</v>
      </c>
      <c r="G33" s="13">
        <v>550</v>
      </c>
      <c r="H33" s="13">
        <v>550</v>
      </c>
      <c r="I33" s="28">
        <f t="shared" si="5"/>
        <v>60913.37</v>
      </c>
      <c r="J33" s="18"/>
      <c r="K33" s="14"/>
      <c r="L33" s="14"/>
    </row>
    <row r="34" spans="2:12" ht="15">
      <c r="B34" s="25" t="s">
        <v>12</v>
      </c>
      <c r="C34" s="26"/>
      <c r="D34" s="26"/>
      <c r="E34" s="20">
        <f t="shared" si="3"/>
        <v>0</v>
      </c>
      <c r="F34" s="27">
        <v>1500000</v>
      </c>
      <c r="G34" s="13">
        <v>5246860.7699999996</v>
      </c>
      <c r="H34" s="13">
        <v>5610000</v>
      </c>
      <c r="I34" s="28">
        <f t="shared" si="5"/>
        <v>12356860.77</v>
      </c>
      <c r="J34" s="18"/>
      <c r="K34" s="14"/>
      <c r="L34" s="14"/>
    </row>
    <row r="35" spans="2:12" ht="15">
      <c r="B35" s="25" t="s">
        <v>24</v>
      </c>
      <c r="C35" s="26"/>
      <c r="D35" s="26"/>
      <c r="E35" s="20">
        <f t="shared" si="3"/>
        <v>0</v>
      </c>
      <c r="F35" s="27"/>
      <c r="G35" s="27"/>
      <c r="H35" s="27"/>
      <c r="I35" s="28">
        <f t="shared" si="5"/>
        <v>0</v>
      </c>
      <c r="J35" s="18"/>
      <c r="K35" s="14"/>
      <c r="L35" s="14"/>
    </row>
    <row r="36" spans="2:12" ht="15">
      <c r="B36" s="25" t="s">
        <v>25</v>
      </c>
      <c r="C36" s="26"/>
      <c r="D36" s="26"/>
      <c r="E36" s="20">
        <f t="shared" si="3"/>
        <v>0</v>
      </c>
      <c r="F36" s="27">
        <v>928911.57</v>
      </c>
      <c r="G36" s="27">
        <v>1324685.3700000001</v>
      </c>
      <c r="H36" s="27">
        <v>1000000</v>
      </c>
      <c r="I36" s="28">
        <f t="shared" si="5"/>
        <v>3253596.94</v>
      </c>
      <c r="J36" s="18"/>
      <c r="K36" s="14"/>
      <c r="L36" s="14"/>
    </row>
    <row r="37" spans="2:12" ht="15">
      <c r="B37" s="25" t="s">
        <v>15</v>
      </c>
      <c r="C37" s="26"/>
      <c r="D37" s="26"/>
      <c r="E37" s="20">
        <f t="shared" si="3"/>
        <v>0</v>
      </c>
      <c r="F37" s="27">
        <v>82439</v>
      </c>
      <c r="G37" s="27">
        <v>460453.37</v>
      </c>
      <c r="H37" s="27">
        <v>0</v>
      </c>
      <c r="I37" s="28">
        <f t="shared" si="5"/>
        <v>542892.37</v>
      </c>
      <c r="J37" s="18"/>
      <c r="K37" s="14"/>
      <c r="L37" s="14"/>
    </row>
    <row r="38" spans="2:12" ht="15">
      <c r="B38" s="25" t="s">
        <v>16</v>
      </c>
      <c r="C38" s="26"/>
      <c r="D38" s="26"/>
      <c r="E38" s="20">
        <f t="shared" si="3"/>
        <v>0</v>
      </c>
      <c r="F38" s="27">
        <v>8000</v>
      </c>
      <c r="G38" s="27">
        <v>8000</v>
      </c>
      <c r="H38" s="27">
        <v>8000</v>
      </c>
      <c r="I38" s="28">
        <f t="shared" si="5"/>
        <v>24000</v>
      </c>
      <c r="J38" s="18"/>
      <c r="K38" s="14"/>
      <c r="L38" s="14"/>
    </row>
    <row r="39" spans="2:12" ht="15">
      <c r="B39" s="25" t="s">
        <v>17</v>
      </c>
      <c r="C39" s="26"/>
      <c r="D39" s="26"/>
      <c r="E39" s="20">
        <f t="shared" si="3"/>
        <v>0</v>
      </c>
      <c r="F39" s="27">
        <v>258853.07</v>
      </c>
      <c r="G39" s="27">
        <v>0</v>
      </c>
      <c r="H39" s="27">
        <v>0</v>
      </c>
      <c r="I39" s="28">
        <f t="shared" si="5"/>
        <v>258853.07</v>
      </c>
      <c r="J39" s="18"/>
      <c r="K39" s="14"/>
      <c r="L39" s="14"/>
    </row>
    <row r="40" spans="2:12" ht="15">
      <c r="B40" s="21" t="s">
        <v>26</v>
      </c>
      <c r="C40" s="30"/>
      <c r="D40" s="30"/>
      <c r="E40" s="20">
        <f t="shared" si="3"/>
        <v>0</v>
      </c>
      <c r="F40" s="13">
        <v>964813.69</v>
      </c>
      <c r="G40" s="13">
        <v>993000</v>
      </c>
      <c r="H40" s="13">
        <v>1064000</v>
      </c>
      <c r="I40" s="28">
        <f t="shared" si="5"/>
        <v>3021813.69</v>
      </c>
      <c r="J40" s="18"/>
      <c r="K40" s="14"/>
      <c r="L40" s="14"/>
    </row>
    <row r="41" spans="2:12" ht="15.75" thickBot="1">
      <c r="B41" s="35" t="s">
        <v>27</v>
      </c>
      <c r="C41" s="30"/>
      <c r="D41" s="30"/>
      <c r="E41" s="20">
        <f t="shared" si="3"/>
        <v>0</v>
      </c>
      <c r="F41" s="27"/>
      <c r="G41" s="27"/>
      <c r="H41" s="27"/>
      <c r="I41" s="28">
        <f t="shared" si="5"/>
        <v>0</v>
      </c>
      <c r="J41" s="18"/>
      <c r="K41" s="14"/>
      <c r="L41" s="14"/>
    </row>
    <row r="42" spans="2:12" s="9" customFormat="1" ht="15">
      <c r="B42" s="36"/>
      <c r="C42" s="37"/>
      <c r="D42" s="37"/>
      <c r="E42" s="38"/>
      <c r="F42" s="39"/>
      <c r="G42" s="39"/>
      <c r="H42" s="39"/>
      <c r="I42" s="39"/>
      <c r="J42" s="40"/>
      <c r="K42" s="41"/>
      <c r="L42" s="41"/>
    </row>
    <row r="43" spans="2:12" ht="15">
      <c r="B43" s="42" t="s">
        <v>28</v>
      </c>
      <c r="C43" s="24"/>
      <c r="D43" s="24"/>
      <c r="E43" s="20">
        <f>+E15+E17+E27+E28-(E30+E40+E41)</f>
        <v>32613842.109999999</v>
      </c>
      <c r="F43" s="19">
        <f t="shared" ref="F43:J43" si="6">+F15+F17+F27+F28-(F30+F40+F41)</f>
        <v>27346002.629999995</v>
      </c>
      <c r="G43" s="19">
        <f t="shared" si="6"/>
        <v>23777329.490000002</v>
      </c>
      <c r="H43" s="19">
        <f t="shared" si="6"/>
        <v>17458279.489999998</v>
      </c>
      <c r="I43" s="19">
        <f t="shared" si="6"/>
        <v>20458279.490000002</v>
      </c>
      <c r="J43" s="19">
        <f t="shared" si="6"/>
        <v>0</v>
      </c>
      <c r="K43" s="14"/>
      <c r="L43" s="14"/>
    </row>
    <row r="44" spans="2:12" ht="15.75" thickBot="1">
      <c r="B44" s="43"/>
      <c r="C44" s="24"/>
      <c r="D44" s="24"/>
      <c r="E44" s="14"/>
      <c r="F44" s="44"/>
      <c r="G44" s="44"/>
      <c r="H44" s="44"/>
      <c r="I44" s="44"/>
      <c r="J44" s="44"/>
      <c r="K44" s="14"/>
      <c r="L44" s="14"/>
    </row>
    <row r="45" spans="2:12" ht="15.75" thickBot="1">
      <c r="B45" s="42" t="s">
        <v>29</v>
      </c>
      <c r="C45" s="24"/>
      <c r="D45" s="24"/>
      <c r="E45" s="45"/>
      <c r="F45" s="46">
        <f>SUM(F31,F33,F39,F40)</f>
        <v>3415295.23</v>
      </c>
      <c r="G45" s="46">
        <f>SUM(G31,G33,G39,G40)</f>
        <v>3073550</v>
      </c>
      <c r="H45" s="46">
        <f>SUM(H31,H33,H39,H40)</f>
        <v>4644550</v>
      </c>
      <c r="I45" s="47">
        <f>+H45</f>
        <v>4644550</v>
      </c>
      <c r="J45" s="48"/>
      <c r="K45" s="14"/>
      <c r="L45" s="14"/>
    </row>
    <row r="46" spans="2:12" ht="15.75" thickBot="1">
      <c r="B46" s="43"/>
      <c r="C46" s="24"/>
      <c r="D46" s="24"/>
      <c r="E46" s="22"/>
      <c r="F46" s="44"/>
      <c r="G46" s="44"/>
      <c r="H46" s="44"/>
      <c r="I46" s="44"/>
      <c r="J46" s="44"/>
      <c r="K46" s="14"/>
      <c r="L46" s="14"/>
    </row>
    <row r="47" spans="2:12" ht="15.75" thickBot="1">
      <c r="B47" s="42" t="s">
        <v>30</v>
      </c>
      <c r="C47" s="24"/>
      <c r="D47" s="24"/>
      <c r="E47" s="49">
        <f>+E43-E45</f>
        <v>32613842.109999999</v>
      </c>
      <c r="F47" s="50">
        <f t="shared" ref="F47:J47" si="7">+F43-F45</f>
        <v>23930707.399999995</v>
      </c>
      <c r="G47" s="50">
        <f t="shared" si="7"/>
        <v>20703779.490000002</v>
      </c>
      <c r="H47" s="50">
        <f t="shared" si="7"/>
        <v>12813729.489999998</v>
      </c>
      <c r="I47" s="50">
        <f t="shared" si="7"/>
        <v>15813729.490000002</v>
      </c>
      <c r="J47" s="50">
        <f t="shared" si="7"/>
        <v>0</v>
      </c>
      <c r="K47" s="14"/>
      <c r="L47" s="14"/>
    </row>
    <row r="48" spans="2:12" ht="15">
      <c r="B48" s="14"/>
      <c r="C48" s="14"/>
      <c r="D48" s="14"/>
      <c r="E48" s="14"/>
      <c r="F48" s="44"/>
      <c r="G48" s="44"/>
      <c r="H48" s="44"/>
      <c r="I48" s="44"/>
      <c r="J48" s="44"/>
      <c r="K48" s="14"/>
      <c r="L48" s="14"/>
    </row>
    <row r="49" spans="1:12" ht="15">
      <c r="B49" s="14"/>
      <c r="C49" s="14"/>
      <c r="D49" s="14"/>
      <c r="E49" s="14"/>
      <c r="F49" s="44"/>
      <c r="G49" s="44"/>
      <c r="H49" s="44"/>
      <c r="I49" s="44"/>
      <c r="J49" s="44"/>
      <c r="K49" s="14"/>
      <c r="L49" s="14"/>
    </row>
    <row r="50" spans="1:12" ht="15">
      <c r="B50" s="51" t="s">
        <v>31</v>
      </c>
      <c r="C50" s="14"/>
      <c r="D50" s="14"/>
      <c r="E50" s="14"/>
      <c r="F50" s="44"/>
      <c r="G50" s="44"/>
      <c r="H50" s="44"/>
      <c r="I50" s="44"/>
      <c r="J50" s="44"/>
      <c r="K50" s="14"/>
      <c r="L50" s="14"/>
    </row>
    <row r="51" spans="1:12" ht="18.75" customHeight="1">
      <c r="B51" s="55" t="s">
        <v>48</v>
      </c>
      <c r="C51" s="55"/>
      <c r="D51" s="55"/>
      <c r="E51" s="55"/>
      <c r="F51" s="55"/>
      <c r="G51" s="55"/>
      <c r="H51" s="55"/>
      <c r="I51" s="55"/>
      <c r="J51" s="55"/>
      <c r="K51" s="14"/>
      <c r="L51" s="14"/>
    </row>
    <row r="52" spans="1:12" ht="15">
      <c r="B52" s="64" t="s">
        <v>46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</row>
    <row r="53" spans="1:12" ht="15">
      <c r="B53" s="64" t="s">
        <v>47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</row>
    <row r="54" spans="1:12" ht="15">
      <c r="B54" s="64" t="s">
        <v>52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</row>
    <row r="55" spans="1:12" ht="15">
      <c r="B55" s="64" t="s">
        <v>53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</row>
    <row r="56" spans="1:12" ht="80.25" customHeight="1">
      <c r="B56" s="56" t="s">
        <v>32</v>
      </c>
      <c r="C56" s="56"/>
      <c r="D56" s="56"/>
      <c r="E56" s="56"/>
      <c r="F56" s="56"/>
      <c r="G56" s="56"/>
      <c r="H56" s="56"/>
      <c r="I56" s="56"/>
      <c r="J56" s="56"/>
      <c r="K56" s="14"/>
      <c r="L56" s="14"/>
    </row>
    <row r="57" spans="1:12" ht="29.25" customHeight="1">
      <c r="B57" s="56" t="s">
        <v>33</v>
      </c>
      <c r="C57" s="56"/>
      <c r="D57" s="56"/>
      <c r="E57" s="56"/>
      <c r="F57" s="56"/>
      <c r="G57" s="56"/>
      <c r="H57" s="56"/>
      <c r="I57" s="56"/>
      <c r="J57" s="56"/>
      <c r="K57" s="14"/>
      <c r="L57" s="14"/>
    </row>
    <row r="58" spans="1:12" ht="33" customHeight="1">
      <c r="B58" s="56" t="s">
        <v>34</v>
      </c>
      <c r="C58" s="56"/>
      <c r="D58" s="56"/>
      <c r="E58" s="56"/>
      <c r="F58" s="56"/>
      <c r="G58" s="56"/>
      <c r="H58" s="56"/>
      <c r="I58" s="56"/>
      <c r="J58" s="56"/>
      <c r="K58" s="14"/>
      <c r="L58" s="14"/>
    </row>
    <row r="59" spans="1:12" ht="28.5" customHeight="1">
      <c r="B59" s="56" t="s">
        <v>35</v>
      </c>
      <c r="C59" s="56"/>
      <c r="D59" s="56"/>
      <c r="E59" s="56"/>
      <c r="F59" s="56"/>
      <c r="G59" s="56"/>
      <c r="H59" s="56"/>
      <c r="I59" s="56"/>
      <c r="J59" s="56"/>
      <c r="K59" s="14"/>
      <c r="L59" s="14"/>
    </row>
    <row r="60" spans="1:12" ht="16.5" customHeight="1">
      <c r="B60" s="52" t="s">
        <v>36</v>
      </c>
      <c r="C60" s="52"/>
      <c r="D60" s="52"/>
      <c r="E60" s="52"/>
      <c r="F60" s="52"/>
      <c r="G60" s="52"/>
      <c r="H60" s="52"/>
      <c r="I60" s="52"/>
      <c r="J60" s="52"/>
    </row>
    <row r="61" spans="1:12">
      <c r="A61" s="10"/>
      <c r="B61" s="11"/>
      <c r="C61" s="11"/>
      <c r="D61" s="11"/>
      <c r="E61" s="11"/>
      <c r="F61" s="11"/>
      <c r="G61" s="11"/>
      <c r="H61" s="11"/>
      <c r="I61" s="11"/>
    </row>
    <row r="62" spans="1:12" ht="11.25" customHeight="1">
      <c r="A62" s="12"/>
      <c r="B62" s="53"/>
      <c r="C62" s="53"/>
      <c r="D62" s="53"/>
      <c r="E62" s="53"/>
      <c r="F62" s="53"/>
      <c r="G62" s="53"/>
      <c r="H62" s="53"/>
      <c r="I62" s="53"/>
      <c r="J62" s="53"/>
    </row>
    <row r="63" spans="1:12">
      <c r="A63" s="12"/>
    </row>
  </sheetData>
  <mergeCells count="16">
    <mergeCell ref="B3:J3"/>
    <mergeCell ref="B11:B14"/>
    <mergeCell ref="C11:J11"/>
    <mergeCell ref="C12:E13"/>
    <mergeCell ref="F12:I12"/>
    <mergeCell ref="J12:J14"/>
    <mergeCell ref="F13:H13"/>
    <mergeCell ref="I13:I14"/>
    <mergeCell ref="B60:J60"/>
    <mergeCell ref="B62:J62"/>
    <mergeCell ref="C15:D15"/>
    <mergeCell ref="B51:J51"/>
    <mergeCell ref="B56:J56"/>
    <mergeCell ref="B57:J57"/>
    <mergeCell ref="B58:J58"/>
    <mergeCell ref="B59:J59"/>
  </mergeCells>
  <pageMargins left="0.7" right="0.7" top="0.75" bottom="0.75" header="0.3" footer="0.3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8" sqref="C18:G22"/>
    </sheetView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E12:E14"/>
  <sheetViews>
    <sheetView workbookViewId="0">
      <selection activeCell="E14" sqref="E14"/>
    </sheetView>
  </sheetViews>
  <sheetFormatPr baseColWidth="10" defaultRowHeight="15"/>
  <sheetData>
    <row r="12" spans="5:5">
      <c r="E12" s="8">
        <v>850000</v>
      </c>
    </row>
    <row r="13" spans="5:5">
      <c r="E13">
        <v>196000</v>
      </c>
    </row>
    <row r="14" spans="5:5">
      <c r="E14">
        <f>SUM(E12:E13)</f>
        <v>1046000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</vt:lpstr>
      <vt:lpstr>Hoja3</vt:lpstr>
      <vt:lpstr>Hoja4</vt:lpstr>
      <vt:lpstr>Hoja5</vt:lpstr>
    </vt:vector>
  </TitlesOfParts>
  <Company>Ayuntamiento de Alcobendas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ivalenzuela</dc:creator>
  <cp:lastModifiedBy>ivalenzuela</cp:lastModifiedBy>
  <cp:lastPrinted>2013-11-04T14:29:58Z</cp:lastPrinted>
  <dcterms:created xsi:type="dcterms:W3CDTF">2013-07-17T11:13:26Z</dcterms:created>
  <dcterms:modified xsi:type="dcterms:W3CDTF">2013-11-04T14:38:39Z</dcterms:modified>
</cp:coreProperties>
</file>