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5" yWindow="-120" windowWidth="7725" windowHeight="5520"/>
  </bookViews>
  <sheets>
    <sheet name="DATOS" sheetId="1" r:id="rId1"/>
    <sheet name="DATOS CON LEYENDA" sheetId="2" r:id="rId2"/>
    <sheet name="Hoja3" sheetId="3" r:id="rId3"/>
    <sheet name="Hoja4" sheetId="4" r:id="rId4"/>
    <sheet name="Hoja5" sheetId="5" r:id="rId5"/>
  </sheets>
  <calcPr calcId="125725"/>
</workbook>
</file>

<file path=xl/calcChain.xml><?xml version="1.0" encoding="utf-8"?>
<calcChain xmlns="http://schemas.openxmlformats.org/spreadsheetml/2006/main">
  <c r="B33" i="1"/>
  <c r="B30" s="1"/>
  <c r="C17"/>
  <c r="B17"/>
  <c r="D17"/>
  <c r="E18"/>
  <c r="E19"/>
  <c r="E20"/>
  <c r="E21"/>
  <c r="E22"/>
  <c r="L26" i="2" l="1"/>
  <c r="C17" l="1"/>
  <c r="D17"/>
  <c r="F17"/>
  <c r="G17"/>
  <c r="H17"/>
  <c r="J17"/>
  <c r="E18"/>
  <c r="I18"/>
  <c r="E19"/>
  <c r="I19"/>
  <c r="E20"/>
  <c r="I20"/>
  <c r="E21"/>
  <c r="I21"/>
  <c r="E22"/>
  <c r="I22"/>
  <c r="E23"/>
  <c r="I23"/>
  <c r="E24"/>
  <c r="I24"/>
  <c r="E25"/>
  <c r="I25"/>
  <c r="E26"/>
  <c r="I26"/>
  <c r="E27"/>
  <c r="I27"/>
  <c r="E28"/>
  <c r="I28"/>
  <c r="C30"/>
  <c r="D30"/>
  <c r="E30"/>
  <c r="F30"/>
  <c r="G30"/>
  <c r="H30"/>
  <c r="J30"/>
  <c r="E31"/>
  <c r="I31"/>
  <c r="E32"/>
  <c r="I32"/>
  <c r="E33"/>
  <c r="I33"/>
  <c r="E34"/>
  <c r="I34"/>
  <c r="E35"/>
  <c r="I35"/>
  <c r="E36"/>
  <c r="I36"/>
  <c r="E37"/>
  <c r="I37"/>
  <c r="E38"/>
  <c r="I38"/>
  <c r="E39"/>
  <c r="I39"/>
  <c r="E40"/>
  <c r="I40"/>
  <c r="E41"/>
  <c r="I41"/>
  <c r="F43"/>
  <c r="F47" s="1"/>
  <c r="H43"/>
  <c r="H47" s="1"/>
  <c r="J43"/>
  <c r="I45"/>
  <c r="J47"/>
  <c r="E14" i="5"/>
  <c r="E47" i="1"/>
  <c r="E43"/>
  <c r="E42"/>
  <c r="E40"/>
  <c r="E39"/>
  <c r="E38"/>
  <c r="E37"/>
  <c r="E36"/>
  <c r="E35"/>
  <c r="E33"/>
  <c r="E32"/>
  <c r="E31"/>
  <c r="D30"/>
  <c r="C30"/>
  <c r="E28"/>
  <c r="E27"/>
  <c r="E26"/>
  <c r="E25"/>
  <c r="E24"/>
  <c r="E23"/>
  <c r="E17" s="1"/>
  <c r="E30" l="1"/>
  <c r="G43" i="2"/>
  <c r="G47" s="1"/>
  <c r="I30"/>
  <c r="E17"/>
  <c r="E43" s="1"/>
  <c r="E47" s="1"/>
  <c r="I17"/>
  <c r="E45" i="1"/>
  <c r="B45"/>
  <c r="I43" i="2" l="1"/>
  <c r="I47" s="1"/>
  <c r="E49" i="1"/>
  <c r="B49"/>
  <c r="C45"/>
  <c r="C49" l="1"/>
  <c r="D45"/>
  <c r="D49" l="1"/>
</calcChain>
</file>

<file path=xl/comments1.xml><?xml version="1.0" encoding="utf-8"?>
<comments xmlns="http://schemas.openxmlformats.org/spreadsheetml/2006/main">
  <authors>
    <author>nlopezs</author>
  </authors>
  <commentList>
    <comment ref="B21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PIE: 1915829,65 Bescam.Canal, Cuota dominio Telefónica: 241096,76;
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PIE 1915829,65, Bescam
Cuotas nac/prov. IAE: 423.605,04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Previsión participación Estado, Bescam
</t>
        </r>
      </text>
    </comment>
    <comment ref="B22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Arrendamientos Sogepima, Acciona, Intereses expropiación R2</t>
        </r>
      </text>
    </comment>
    <comment ref="C22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Previsión arrentamientos Sogepima 
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Previsión arrendamientos Sogepima, depósitos bancarios, dos meses Acciona, Derechos superficie
</t>
        </r>
      </text>
    </comment>
  </commentList>
</comments>
</file>

<file path=xl/comments2.xml><?xml version="1.0" encoding="utf-8"?>
<comments xmlns="http://schemas.openxmlformats.org/spreadsheetml/2006/main">
  <authors>
    <author>nlopezs</author>
  </authors>
  <commentList>
    <comment ref="E15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Saldos a 02/01/2013
</t>
        </r>
      </text>
    </comment>
    <comment ref="F15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Saldos a 01/07/2013
</t>
        </r>
      </text>
    </comment>
    <comment ref="G15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Saldos a 01/08/2013
</t>
        </r>
      </text>
    </comment>
    <comment ref="F18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Datos reales Gt Win
</t>
        </r>
      </text>
    </comment>
    <comment ref="G18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Datos GT Win 2012</t>
        </r>
      </text>
    </comment>
    <comment ref="H18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Datos GT Win 2012
</t>
        </r>
      </text>
    </comment>
    <comment ref="F19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Datos reales GT Win</t>
        </r>
      </text>
    </comment>
    <comment ref="G19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Datos GT Win 2012</t>
        </r>
      </text>
    </comment>
    <comment ref="H19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Datos GT Win 2012</t>
        </r>
      </text>
    </comment>
    <comment ref="F20" authorId="0">
      <text>
        <r>
          <rPr>
            <b/>
            <sz val="8"/>
            <color indexed="81"/>
            <rFont val="Tahoma"/>
            <family val="2"/>
          </rPr>
          <t xml:space="preserve">nlopezs:
</t>
        </r>
        <r>
          <rPr>
            <sz val="8"/>
            <color indexed="81"/>
            <rFont val="Tahoma"/>
            <family val="2"/>
          </rPr>
          <t xml:space="preserve">Datos reales de GT Win, Dornier y Sogepima,aplazamientos,
  más previsión Multas 
</t>
        </r>
      </text>
    </comment>
    <comment ref="G20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Datos GT Win 2012 mas prevsiones Trafico Dornier y Sogepima
</t>
        </r>
      </text>
    </comment>
    <comment ref="H20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Datos GT Win 2012 mas prevsiones Trafico Dornier y Sogepima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2156926,41 Partiicpación Estado. 450000 prevision Bescam. Falta IVA Estado
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Previsión participación Estado
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Previsión participación Estado
</t>
        </r>
      </text>
    </comment>
    <comment ref="F22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Arrendamientos Sogepima 
</t>
        </r>
      </text>
    </comment>
    <comment ref="G22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Previsión arrentamientos Sogepima
</t>
        </r>
      </text>
    </comment>
    <comment ref="H22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Previsión arrendamientos Sogepima más depósitos bancarios</t>
        </r>
      </text>
    </comment>
    <comment ref="F23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Venta aparcamientos más vivienda municipal</t>
        </r>
      </text>
    </comment>
    <comment ref="H23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Previsión venta aparcamientos</t>
        </r>
      </text>
    </comment>
    <comment ref="F31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Nomina más seguros sociales
</t>
        </r>
      </text>
    </comment>
    <comment ref="G31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previsión nómina y seguros sociales</t>
        </r>
      </text>
    </comment>
    <comment ref="H31" authorId="0">
      <text>
        <r>
          <rPr>
            <b/>
            <sz val="8"/>
            <color indexed="81"/>
            <rFont val="Tahoma"/>
            <family val="2"/>
          </rPr>
          <t>nlopezs:</t>
        </r>
        <r>
          <rPr>
            <sz val="8"/>
            <color indexed="81"/>
            <rFont val="Tahoma"/>
            <family val="2"/>
          </rPr>
          <t xml:space="preserve">
previsión nómina y seguros sociales</t>
        </r>
      </text>
    </comment>
  </commentList>
</comments>
</file>

<file path=xl/sharedStrings.xml><?xml version="1.0" encoding="utf-8"?>
<sst xmlns="http://schemas.openxmlformats.org/spreadsheetml/2006/main" count="102" uniqueCount="64">
  <si>
    <t>F.1.1.9 Calendario, Presupuesto de Tesoreria y cuantias necesidades endeudamiento</t>
  </si>
  <si>
    <t>Comunicación ejecucion trimestral correspondiente  al 2º trimestre del ejercicio 2013</t>
  </si>
  <si>
    <t xml:space="preserve">Calendario y Presupuesto de Tesoreria </t>
  </si>
  <si>
    <t>Corporacion :</t>
  </si>
  <si>
    <t>Entidad :</t>
  </si>
  <si>
    <t>(importes en €)</t>
  </si>
  <si>
    <t>Concepto</t>
  </si>
  <si>
    <t xml:space="preserve"> Recaudacion/Pagos reales y estimados</t>
  </si>
  <si>
    <r>
      <t xml:space="preserve">Trimestre cerrado Recaudación/Pagos acumulada al final del trimestre vencido </t>
    </r>
    <r>
      <rPr>
        <b/>
        <vertAlign val="superscript"/>
        <sz val="8"/>
        <color indexed="8"/>
        <rFont val="Calibri"/>
        <family val="2"/>
        <charset val="1"/>
      </rPr>
      <t>(2)</t>
    </r>
  </si>
  <si>
    <t>Previsiones Trimestre en curso</t>
  </si>
  <si>
    <r>
      <t xml:space="preserve">Prevision Recaud./Pagos RESTO ejercicio </t>
    </r>
    <r>
      <rPr>
        <b/>
        <vertAlign val="superscript"/>
        <sz val="8"/>
        <color indexed="10"/>
        <rFont val="Calibri"/>
        <family val="2"/>
        <charset val="1"/>
      </rPr>
      <t>(5)</t>
    </r>
  </si>
  <si>
    <r>
      <t xml:space="preserve">Prevision Recaudación/Pagos en cada mes </t>
    </r>
    <r>
      <rPr>
        <b/>
        <vertAlign val="superscript"/>
        <sz val="8"/>
        <color indexed="10"/>
        <rFont val="Calibri"/>
        <family val="2"/>
        <charset val="1"/>
      </rPr>
      <t>(3)</t>
    </r>
  </si>
  <si>
    <r>
      <t>Prevision Recaud./Pagos en el trimestre</t>
    </r>
    <r>
      <rPr>
        <b/>
        <vertAlign val="superscript"/>
        <sz val="8"/>
        <color indexed="10"/>
        <rFont val="Calibri"/>
        <family val="2"/>
        <charset val="1"/>
      </rPr>
      <t xml:space="preserve"> (4)</t>
    </r>
  </si>
  <si>
    <t>Corriente</t>
  </si>
  <si>
    <t>Cerrados</t>
  </si>
  <si>
    <r>
      <t xml:space="preserve">Total </t>
    </r>
    <r>
      <rPr>
        <vertAlign val="superscript"/>
        <sz val="8"/>
        <color indexed="8"/>
        <rFont val="Calibri"/>
        <family val="2"/>
        <charset val="1"/>
      </rPr>
      <t>(1)</t>
    </r>
  </si>
  <si>
    <t>julio</t>
  </si>
  <si>
    <t>agosto</t>
  </si>
  <si>
    <t>septiembre</t>
  </si>
  <si>
    <r>
      <t xml:space="preserve">Fondos líquidos al inicio del </t>
    </r>
    <r>
      <rPr>
        <b/>
        <sz val="8"/>
        <color indexed="10"/>
        <rFont val="Calibri"/>
        <family val="2"/>
        <charset val="1"/>
      </rPr>
      <t>periodo</t>
    </r>
    <r>
      <rPr>
        <b/>
        <vertAlign val="superscript"/>
        <sz val="8"/>
        <color indexed="10"/>
        <rFont val="Calibri"/>
        <family val="2"/>
        <charset val="1"/>
      </rPr>
      <t xml:space="preserve"> (1)</t>
    </r>
  </si>
  <si>
    <t>Cobros presupuestarios</t>
  </si>
  <si>
    <t xml:space="preserve">1. Impuestos directos  </t>
  </si>
  <si>
    <t xml:space="preserve">2. Impuestos indirectos </t>
  </si>
  <si>
    <t xml:space="preserve">3. Tasas y otros ingresos </t>
  </si>
  <si>
    <t xml:space="preserve">4. Transferencias corrientes </t>
  </si>
  <si>
    <t xml:space="preserve">5. Ingresos patrimoniales </t>
  </si>
  <si>
    <t xml:space="preserve">6. Enajenación de inversiones reales </t>
  </si>
  <si>
    <t xml:space="preserve">7. Transferencias de capital </t>
  </si>
  <si>
    <t xml:space="preserve">8. Activos financieros </t>
  </si>
  <si>
    <t xml:space="preserve">9. Pasivos financieros </t>
  </si>
  <si>
    <t>Cobros no presupuestarios</t>
  </si>
  <si>
    <t>Cobros realizados pendientes de aplicación definitiva</t>
  </si>
  <si>
    <t>Pagos Presupuestarios</t>
  </si>
  <si>
    <t xml:space="preserve">1. Gastos de personal  </t>
  </si>
  <si>
    <t xml:space="preserve">2. Gastos en bienes corrientes y servicios </t>
  </si>
  <si>
    <t xml:space="preserve">3. Gastos financieros </t>
  </si>
  <si>
    <t>5. Fondo de contingencia y Otros imprevistos</t>
  </si>
  <si>
    <t xml:space="preserve">6. Inversiones reales </t>
  </si>
  <si>
    <t>Pagos no presupuestarios</t>
  </si>
  <si>
    <t>Pagos realizados pendientes de aplicación definitiva</t>
  </si>
  <si>
    <t>Fondos líquidos al final del periodo</t>
  </si>
  <si>
    <t>Prevision minimo de Tesoreria</t>
  </si>
  <si>
    <t>Necesidad de endeudamiento/ excedente tesoreria</t>
  </si>
  <si>
    <t>Conceptos y/o elementos considerados al determinar el minimo de tesoreria, y observaciones</t>
  </si>
  <si>
    <t xml:space="preserve">(1) En el concepto "Fondos líquidos al inicio del periodo" se reflejará:
            - En la columna "Trimestre cerrado Recaudación/Pagos acumulada al final del trimestre vencido " el importe del Fondo liquido existente al COMIENZO DEL EJERCICIO 2013 ( a 01-01-2013).
           -  En las columnas de "Previsiones Trimestre en curso - Prevision Recaudación/Pagos en cada mes" el importe del Fondo liquido previsto al comienzo de cada mes.
           - En la columna de "Previsión Trimestre en curso - Prevision Recaud./Pagos en el trimestre" el importe del Fondo liquido existente al  COMIENZO DEL TRIMESTRE EN CURSO (comienzo del mes de julio).
           - En la columna "Prevision Recaud./Pagos RESTO Ejercicio", el importe del Fondo liquido previsto al  INICIO DEL 4º TRIMESTRE.       
</t>
  </si>
  <si>
    <t>(2) Los importes de Recaudación/Pagos en las columnas "Trimestre cerrado Recaudacion/Pagos acumulada al final del trimestre vencido" se corresponden con el TOTAL de Recaudación/Pagos ACUMULADOS realizados en el ejercicio hasta el final del trimestre vencido (2ºT)</t>
  </si>
  <si>
    <t>(3) Los  importes de Recaudación/Pagos en las columnas "Previsiones Trimestre en curso - Prevision Recaudación/Pagos en cada mes" se corresponden con los importes de Recaudación/Pagos previsto realizar en el MES correspondiente.</t>
  </si>
  <si>
    <t>(4) Los Cobros/Pagos en la columna "Prevision Recaud/Pagos en el trimestre" se corresponden con el total de Recaudación/Pagos previsto realizar en el trimestre en curso (suma de los meses julio-agosto-septiembre)</t>
  </si>
  <si>
    <t>(5) Los importes de Recaudación/Pagos en las columnas "Prevision Recaud./Pagos RESTO Ejercicio" se corresponden con el TOTAL de Recaudación/Pagos previsto realizar en el resto de ejercicio (4º T)</t>
  </si>
  <si>
    <t xml:space="preserve"> ATRASADOS BBVA</t>
  </si>
  <si>
    <t>ATRASADOS BBVA</t>
  </si>
  <si>
    <t>Calendario y Presupuesto de Tesoreria   3º TRIMESTRE 2013</t>
  </si>
  <si>
    <t>(saldos en bancos)</t>
  </si>
  <si>
    <r>
      <t xml:space="preserve">Fondos líquidos al final del periodo </t>
    </r>
    <r>
      <rPr>
        <b/>
        <u/>
        <sz val="8"/>
        <color indexed="8"/>
        <rFont val="Calibri"/>
        <family val="2"/>
      </rPr>
      <t>teóricos</t>
    </r>
  </si>
  <si>
    <r>
      <t xml:space="preserve">Fondos líquidos al inicio del periodo </t>
    </r>
    <r>
      <rPr>
        <b/>
        <u/>
        <sz val="8"/>
        <rFont val="Calibri"/>
        <family val="2"/>
      </rPr>
      <t>reales</t>
    </r>
    <r>
      <rPr>
        <b/>
        <vertAlign val="superscript"/>
        <sz val="8"/>
        <rFont val="Calibri"/>
        <family val="2"/>
        <charset val="1"/>
      </rPr>
      <t>(1)</t>
    </r>
  </si>
  <si>
    <t>Pagos: Nóminas; Deuda; H.P.; y Seg. Soc.</t>
  </si>
  <si>
    <r>
      <rPr>
        <b/>
        <sz val="8"/>
        <rFont val="Calibri"/>
        <family val="2"/>
      </rPr>
      <t>(1)</t>
    </r>
    <r>
      <rPr>
        <sz val="8"/>
        <rFont val="Calibri"/>
        <family val="2"/>
      </rPr>
      <t xml:space="preserve"> En el concepto "Fondos líquidos al inicio del periodo" se refleja:
            - En la columna "Trimestre cerrado Recaudación/Pagos acumulada al final del trimestre vencido " el importe del Fondo liquido existente al COMIENZO DEL EJERCICIO 2013 ( a 01-01-2013).
           -  En las columnas de "Previsiones Trimestre en curso - Prevision Recaudación/Pagos en cada mes" el importe del Fondo liquido previsto al comienzo de cada mes.
           - En la columna de "Previsión Trimestre en curso - Prevision Recaud./Pagos en el trimestre" el importe del Fondo liquido existente al  COMIENZO DEL TRIMESTRE EN CURSO (comienzo del mes de julio).
           - En la columna "Prevision Recaud./Pagos RESTO Ejercicio", el importe del Fondo liquido previsto al  INICIO DEL 4º TRIMESTRE.       
</t>
    </r>
  </si>
  <si>
    <r>
      <rPr>
        <b/>
        <sz val="8"/>
        <rFont val="Calibri"/>
        <family val="2"/>
      </rPr>
      <t>(2)</t>
    </r>
    <r>
      <rPr>
        <sz val="8"/>
        <rFont val="Calibri"/>
        <family val="2"/>
      </rPr>
      <t xml:space="preserve"> Los  importes de Recaudación/Pagos en las columnas "Previsiones Trimestre en curso - Prevision Recaudación/Pagos en cada mes" se corresponden con los importes de Recaudación/Pagos previsto realizar en el MES correspondiente.</t>
    </r>
  </si>
  <si>
    <r>
      <t xml:space="preserve">Prevision Recaudación/Pagos en cada mes </t>
    </r>
    <r>
      <rPr>
        <b/>
        <vertAlign val="superscript"/>
        <sz val="8"/>
        <rFont val="Calibri"/>
        <family val="2"/>
        <charset val="1"/>
      </rPr>
      <t>(2)</t>
    </r>
  </si>
  <si>
    <r>
      <t>Prevision Recaud./Pagos en el trimestre</t>
    </r>
    <r>
      <rPr>
        <b/>
        <vertAlign val="superscript"/>
        <sz val="8"/>
        <rFont val="Calibri"/>
        <family val="2"/>
        <charset val="1"/>
      </rPr>
      <t xml:space="preserve"> (3)</t>
    </r>
  </si>
  <si>
    <r>
      <rPr>
        <b/>
        <sz val="8"/>
        <rFont val="Calibri"/>
        <family val="2"/>
      </rPr>
      <t>(3)</t>
    </r>
    <r>
      <rPr>
        <sz val="8"/>
        <rFont val="Calibri"/>
        <family val="2"/>
      </rPr>
      <t xml:space="preserve"> Los Cobros/Pagos en la columna "Prevision Recaud/Pagos en el trimestre" se corresponden con el total de Recaudación/Pagos previsto realizar en el trimestre en curso (suma de los meses julio-agosto-septiembre)</t>
    </r>
  </si>
  <si>
    <t xml:space="preserve">                                            Recaudacion/Pagos reales y estimados</t>
  </si>
  <si>
    <t>Corporación: AYUNTAMIENTO DE ALCOBENDAS</t>
  </si>
  <si>
    <t xml:space="preserve">Entidad: AYUNTAMIENTO 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</si>
</sst>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3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8"/>
      <color indexed="8"/>
      <name val="Calibri"/>
      <family val="2"/>
      <charset val="1"/>
    </font>
    <font>
      <b/>
      <u/>
      <sz val="12"/>
      <color indexed="62"/>
      <name val="Calibri"/>
      <family val="2"/>
      <charset val="1"/>
    </font>
    <font>
      <b/>
      <u/>
      <sz val="14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color indexed="10"/>
      <name val="Calibri"/>
      <family val="2"/>
      <charset val="1"/>
    </font>
    <font>
      <b/>
      <sz val="8"/>
      <color indexed="8"/>
      <name val="Calibri"/>
      <family val="2"/>
      <charset val="1"/>
    </font>
    <font>
      <b/>
      <vertAlign val="superscript"/>
      <sz val="8"/>
      <color indexed="8"/>
      <name val="Calibri"/>
      <family val="2"/>
      <charset val="1"/>
    </font>
    <font>
      <b/>
      <sz val="8"/>
      <color indexed="10"/>
      <name val="Calibri"/>
      <family val="2"/>
      <charset val="1"/>
    </font>
    <font>
      <b/>
      <vertAlign val="superscript"/>
      <sz val="8"/>
      <color indexed="10"/>
      <name val="Calibri"/>
      <family val="2"/>
      <charset val="1"/>
    </font>
    <font>
      <vertAlign val="superscript"/>
      <sz val="8"/>
      <color indexed="8"/>
      <name val="Calibri"/>
      <family val="2"/>
      <charset val="1"/>
    </font>
    <font>
      <i/>
      <sz val="8"/>
      <color indexed="21"/>
      <name val="Calibri"/>
      <family val="2"/>
      <charset val="1"/>
    </font>
    <font>
      <i/>
      <sz val="8"/>
      <color indexed="8"/>
      <name val="Calibri"/>
      <family val="2"/>
      <charset val="1"/>
    </font>
    <font>
      <sz val="10"/>
      <name val="Arial"/>
      <family val="2"/>
      <charset val="1"/>
    </font>
    <font>
      <b/>
      <u/>
      <sz val="8"/>
      <color indexed="10"/>
      <name val="Calibri"/>
      <family val="2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8"/>
      <name val="Calibri"/>
      <family val="2"/>
      <charset val="1"/>
    </font>
    <font>
      <b/>
      <vertAlign val="superscript"/>
      <sz val="8"/>
      <name val="Calibri"/>
      <family val="2"/>
      <charset val="1"/>
    </font>
    <font>
      <i/>
      <sz val="7"/>
      <color indexed="8"/>
      <name val="Calibri"/>
      <family val="2"/>
    </font>
    <font>
      <b/>
      <u/>
      <sz val="8"/>
      <color indexed="8"/>
      <name val="Calibri"/>
      <family val="2"/>
    </font>
    <font>
      <b/>
      <u/>
      <sz val="8"/>
      <name val="Calibri"/>
      <family val="2"/>
    </font>
    <font>
      <sz val="8"/>
      <color theme="1"/>
      <name val="Calibri"/>
      <family val="2"/>
      <charset val="1"/>
      <scheme val="minor"/>
    </font>
    <font>
      <sz val="8"/>
      <name val="Calibri"/>
      <family val="2"/>
    </font>
    <font>
      <b/>
      <sz val="8"/>
      <name val="Calibri"/>
      <family val="2"/>
    </font>
    <font>
      <b/>
      <i/>
      <sz val="8"/>
      <color indexed="2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27"/>
      </patternFill>
    </fill>
    <fill>
      <patternFill patternType="solid">
        <fgColor indexed="9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6" tint="0.59999389629810485"/>
        <bgColor indexed="27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5" tint="0.59999389629810485"/>
        <bgColor indexed="2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4"/>
      </patternFill>
    </fill>
  </fills>
  <borders count="2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44" fontId="20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2" fillId="2" borderId="0" xfId="1" applyFont="1" applyFill="1"/>
    <xf numFmtId="0" fontId="7" fillId="0" borderId="0" xfId="1" applyFont="1"/>
    <xf numFmtId="0" fontId="7" fillId="0" borderId="0" xfId="1" applyFont="1" applyAlignment="1">
      <alignment horizontal="right"/>
    </xf>
    <xf numFmtId="0" fontId="2" fillId="0" borderId="4" xfId="1" applyFont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8" fillId="0" borderId="5" xfId="1" applyFont="1" applyBorder="1"/>
    <xf numFmtId="0" fontId="2" fillId="2" borderId="2" xfId="1" applyFont="1" applyFill="1" applyBorder="1"/>
    <xf numFmtId="0" fontId="8" fillId="0" borderId="7" xfId="1" applyFont="1" applyBorder="1"/>
    <xf numFmtId="0" fontId="2" fillId="0" borderId="0" xfId="1" applyFont="1" applyBorder="1"/>
    <xf numFmtId="0" fontId="2" fillId="0" borderId="8" xfId="1" applyFont="1" applyFill="1" applyBorder="1"/>
    <xf numFmtId="0" fontId="2" fillId="0" borderId="0" xfId="1" applyFont="1" applyFill="1" applyBorder="1"/>
    <xf numFmtId="0" fontId="14" fillId="0" borderId="7" xfId="1" applyFont="1" applyBorder="1" applyAlignment="1">
      <alignment horizontal="left" indent="1"/>
    </xf>
    <xf numFmtId="0" fontId="2" fillId="4" borderId="2" xfId="1" applyFont="1" applyFill="1" applyBorder="1"/>
    <xf numFmtId="0" fontId="2" fillId="3" borderId="2" xfId="1" applyFont="1" applyFill="1" applyBorder="1"/>
    <xf numFmtId="0" fontId="8" fillId="0" borderId="7" xfId="1" applyFont="1" applyBorder="1" applyAlignment="1">
      <alignment horizontal="left"/>
    </xf>
    <xf numFmtId="0" fontId="2" fillId="0" borderId="2" xfId="1" applyFont="1" applyBorder="1"/>
    <xf numFmtId="0" fontId="2" fillId="0" borderId="4" xfId="1" applyFont="1" applyBorder="1"/>
    <xf numFmtId="0" fontId="2" fillId="3" borderId="4" xfId="1" applyFont="1" applyFill="1" applyBorder="1"/>
    <xf numFmtId="0" fontId="8" fillId="0" borderId="9" xfId="1" applyFont="1" applyBorder="1"/>
    <xf numFmtId="0" fontId="2" fillId="3" borderId="0" xfId="1" applyFont="1" applyFill="1"/>
    <xf numFmtId="0" fontId="8" fillId="3" borderId="10" xfId="1" applyFont="1" applyFill="1" applyBorder="1"/>
    <xf numFmtId="0" fontId="2" fillId="3" borderId="0" xfId="1" applyFont="1" applyFill="1" applyBorder="1"/>
    <xf numFmtId="0" fontId="2" fillId="3" borderId="11" xfId="1" applyFont="1" applyFill="1" applyBorder="1"/>
    <xf numFmtId="0" fontId="8" fillId="0" borderId="2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16" fillId="0" borderId="0" xfId="2" applyFont="1"/>
    <xf numFmtId="0" fontId="2" fillId="0" borderId="0" xfId="2" applyFont="1"/>
    <xf numFmtId="14" fontId="2" fillId="0" borderId="0" xfId="2" applyNumberFormat="1" applyFont="1"/>
    <xf numFmtId="4" fontId="2" fillId="0" borderId="2" xfId="1" applyNumberFormat="1" applyFont="1" applyFill="1" applyBorder="1"/>
    <xf numFmtId="4" fontId="2" fillId="2" borderId="2" xfId="1" applyNumberFormat="1" applyFont="1" applyFill="1" applyBorder="1"/>
    <xf numFmtId="4" fontId="2" fillId="3" borderId="2" xfId="1" applyNumberFormat="1" applyFont="1" applyFill="1" applyBorder="1"/>
    <xf numFmtId="4" fontId="2" fillId="5" borderId="2" xfId="1" applyNumberFormat="1" applyFont="1" applyFill="1" applyBorder="1"/>
    <xf numFmtId="4" fontId="2" fillId="3" borderId="4" xfId="1" applyNumberFormat="1" applyFont="1" applyFill="1" applyBorder="1"/>
    <xf numFmtId="4" fontId="2" fillId="0" borderId="4" xfId="1" applyNumberFormat="1" applyFont="1" applyFill="1" applyBorder="1"/>
    <xf numFmtId="4" fontId="2" fillId="3" borderId="0" xfId="1" applyNumberFormat="1" applyFont="1" applyFill="1" applyBorder="1"/>
    <xf numFmtId="4" fontId="2" fillId="3" borderId="11" xfId="1" applyNumberFormat="1" applyFont="1" applyFill="1" applyBorder="1"/>
    <xf numFmtId="4" fontId="2" fillId="0" borderId="0" xfId="1" applyNumberFormat="1" applyFont="1"/>
    <xf numFmtId="4" fontId="2" fillId="0" borderId="12" xfId="1" applyNumberFormat="1" applyFont="1" applyBorder="1"/>
    <xf numFmtId="4" fontId="2" fillId="5" borderId="12" xfId="1" applyNumberFormat="1" applyFont="1" applyFill="1" applyBorder="1"/>
    <xf numFmtId="4" fontId="2" fillId="0" borderId="12" xfId="1" applyNumberFormat="1" applyFont="1" applyFill="1" applyBorder="1"/>
    <xf numFmtId="4" fontId="2" fillId="2" borderId="12" xfId="1" applyNumberFormat="1" applyFont="1" applyFill="1" applyBorder="1"/>
    <xf numFmtId="4" fontId="2" fillId="0" borderId="0" xfId="1" applyNumberFormat="1" applyFont="1" applyFill="1" applyBorder="1"/>
    <xf numFmtId="4" fontId="2" fillId="0" borderId="8" xfId="1" applyNumberFormat="1" applyFont="1" applyFill="1" applyBorder="1"/>
    <xf numFmtId="4" fontId="2" fillId="0" borderId="0" xfId="1" applyNumberFormat="1" applyFont="1" applyBorder="1"/>
    <xf numFmtId="0" fontId="14" fillId="0" borderId="7" xfId="1" applyFont="1" applyBorder="1" applyAlignment="1">
      <alignment horizontal="right" indent="1"/>
    </xf>
    <xf numFmtId="0" fontId="5" fillId="0" borderId="0" xfId="1" applyFont="1" applyAlignment="1">
      <alignment horizontal="left"/>
    </xf>
    <xf numFmtId="0" fontId="22" fillId="0" borderId="5" xfId="1" applyFont="1" applyBorder="1"/>
    <xf numFmtId="0" fontId="24" fillId="0" borderId="7" xfId="1" applyFont="1" applyBorder="1" applyAlignment="1">
      <alignment horizontal="center"/>
    </xf>
    <xf numFmtId="44" fontId="2" fillId="8" borderId="2" xfId="1" applyNumberFormat="1" applyFont="1" applyFill="1" applyBorder="1"/>
    <xf numFmtId="44" fontId="19" fillId="8" borderId="2" xfId="1" applyNumberFormat="1" applyFont="1" applyFill="1" applyBorder="1"/>
    <xf numFmtId="44" fontId="2" fillId="9" borderId="2" xfId="1" applyNumberFormat="1" applyFont="1" applyFill="1" applyBorder="1"/>
    <xf numFmtId="44" fontId="2" fillId="0" borderId="0" xfId="1" applyNumberFormat="1" applyFont="1" applyFill="1" applyBorder="1"/>
    <xf numFmtId="44" fontId="2" fillId="11" borderId="0" xfId="1" applyNumberFormat="1" applyFont="1" applyFill="1" applyBorder="1"/>
    <xf numFmtId="44" fontId="2" fillId="7" borderId="2" xfId="1" applyNumberFormat="1" applyFont="1" applyFill="1" applyBorder="1"/>
    <xf numFmtId="44" fontId="2" fillId="3" borderId="2" xfId="1" applyNumberFormat="1" applyFont="1" applyFill="1" applyBorder="1"/>
    <xf numFmtId="44" fontId="2" fillId="12" borderId="2" xfId="1" applyNumberFormat="1" applyFont="1" applyFill="1" applyBorder="1"/>
    <xf numFmtId="44" fontId="2" fillId="3" borderId="4" xfId="1" applyNumberFormat="1" applyFont="1" applyFill="1" applyBorder="1"/>
    <xf numFmtId="44" fontId="2" fillId="11" borderId="4" xfId="1" applyNumberFormat="1" applyFont="1" applyFill="1" applyBorder="1"/>
    <xf numFmtId="44" fontId="2" fillId="10" borderId="2" xfId="1" applyNumberFormat="1" applyFont="1" applyFill="1" applyBorder="1"/>
    <xf numFmtId="44" fontId="19" fillId="3" borderId="2" xfId="1" applyNumberFormat="1" applyFont="1" applyFill="1" applyBorder="1"/>
    <xf numFmtId="44" fontId="2" fillId="3" borderId="11" xfId="1" applyNumberFormat="1" applyFont="1" applyFill="1" applyBorder="1"/>
    <xf numFmtId="44" fontId="2" fillId="3" borderId="0" xfId="1" applyNumberFormat="1" applyFont="1" applyFill="1" applyBorder="1"/>
    <xf numFmtId="44" fontId="2" fillId="2" borderId="2" xfId="1" applyNumberFormat="1" applyFont="1" applyFill="1" applyBorder="1"/>
    <xf numFmtId="44" fontId="2" fillId="0" borderId="0" xfId="1" applyNumberFormat="1" applyFont="1"/>
    <xf numFmtId="44" fontId="2" fillId="11" borderId="0" xfId="1" applyNumberFormat="1" applyFont="1" applyFill="1"/>
    <xf numFmtId="44" fontId="2" fillId="0" borderId="12" xfId="1" applyNumberFormat="1" applyFont="1" applyBorder="1"/>
    <xf numFmtId="44" fontId="2" fillId="12" borderId="12" xfId="1" applyNumberFormat="1" applyFont="1" applyFill="1" applyBorder="1"/>
    <xf numFmtId="44" fontId="2" fillId="9" borderId="12" xfId="1" applyNumberFormat="1" applyFont="1" applyFill="1" applyBorder="1"/>
    <xf numFmtId="44" fontId="27" fillId="6" borderId="0" xfId="0" applyNumberFormat="1" applyFont="1" applyFill="1"/>
    <xf numFmtId="0" fontId="24" fillId="0" borderId="0" xfId="1" applyFont="1" applyAlignment="1">
      <alignment horizontal="right"/>
    </xf>
    <xf numFmtId="44" fontId="2" fillId="7" borderId="12" xfId="3" applyFont="1" applyFill="1" applyBorder="1"/>
    <xf numFmtId="0" fontId="28" fillId="0" borderId="0" xfId="1" applyFont="1"/>
    <xf numFmtId="0" fontId="30" fillId="3" borderId="2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21" fillId="2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4" fillId="0" borderId="0" xfId="1" applyFont="1" applyBorder="1" applyAlignment="1">
      <alignment horizontal="center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left"/>
    </xf>
    <xf numFmtId="0" fontId="8" fillId="0" borderId="11" xfId="1" applyFont="1" applyBorder="1" applyAlignment="1">
      <alignment horizontal="left"/>
    </xf>
    <xf numFmtId="0" fontId="22" fillId="0" borderId="3" xfId="1" applyFont="1" applyBorder="1" applyAlignment="1">
      <alignment horizontal="center" wrapText="1"/>
    </xf>
    <xf numFmtId="0" fontId="22" fillId="0" borderId="2" xfId="1" applyFont="1" applyBorder="1" applyAlignment="1">
      <alignment horizontal="center" wrapText="1"/>
    </xf>
    <xf numFmtId="0" fontId="2" fillId="0" borderId="0" xfId="2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/>
    </xf>
    <xf numFmtId="0" fontId="2" fillId="0" borderId="11" xfId="1" applyFont="1" applyBorder="1" applyAlignment="1">
      <alignment horizontal="left" vertical="top"/>
    </xf>
    <xf numFmtId="0" fontId="28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2" fillId="3" borderId="14" xfId="1" applyFont="1" applyFill="1" applyBorder="1" applyAlignment="1">
      <alignment horizontal="center"/>
    </xf>
    <xf numFmtId="0" fontId="2" fillId="3" borderId="15" xfId="1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8" fillId="0" borderId="24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7" xfId="1" applyFont="1" applyBorder="1" applyAlignment="1">
      <alignment horizontal="center" wrapText="1"/>
    </xf>
    <xf numFmtId="0" fontId="8" fillId="0" borderId="18" xfId="1" applyFont="1" applyBorder="1" applyAlignment="1">
      <alignment horizontal="center" wrapText="1"/>
    </xf>
    <xf numFmtId="0" fontId="8" fillId="0" borderId="15" xfId="1" applyFont="1" applyBorder="1" applyAlignment="1">
      <alignment horizontal="center" wrapText="1"/>
    </xf>
    <xf numFmtId="0" fontId="8" fillId="0" borderId="19" xfId="1" applyFont="1" applyBorder="1" applyAlignment="1">
      <alignment horizontal="center" wrapText="1"/>
    </xf>
    <xf numFmtId="0" fontId="8" fillId="0" borderId="20" xfId="1" applyFont="1" applyBorder="1" applyAlignment="1">
      <alignment horizontal="center" wrapText="1"/>
    </xf>
    <xf numFmtId="0" fontId="8" fillId="0" borderId="21" xfId="1" applyFont="1" applyBorder="1" applyAlignment="1">
      <alignment horizontal="center" wrapText="1"/>
    </xf>
    <xf numFmtId="0" fontId="10" fillId="0" borderId="3" xfId="1" applyFont="1" applyBorder="1" applyAlignment="1">
      <alignment horizontal="center" wrapText="1"/>
    </xf>
    <xf numFmtId="0" fontId="10" fillId="0" borderId="11" xfId="1" applyFont="1" applyBorder="1" applyAlignment="1">
      <alignment horizontal="center" wrapText="1"/>
    </xf>
    <xf numFmtId="0" fontId="10" fillId="0" borderId="13" xfId="1" applyFont="1" applyBorder="1" applyAlignment="1">
      <alignment horizontal="center" wrapText="1"/>
    </xf>
    <xf numFmtId="0" fontId="10" fillId="0" borderId="6" xfId="1" applyFont="1" applyBorder="1" applyAlignment="1">
      <alignment horizontal="center" wrapText="1"/>
    </xf>
    <xf numFmtId="0" fontId="10" fillId="0" borderId="4" xfId="1" applyFont="1" applyBorder="1" applyAlignment="1">
      <alignment horizontal="center" wrapText="1"/>
    </xf>
    <xf numFmtId="0" fontId="10" fillId="0" borderId="16" xfId="1" applyFont="1" applyBorder="1" applyAlignment="1">
      <alignment horizontal="center" wrapText="1"/>
    </xf>
  </cellXfs>
  <cellStyles count="4">
    <cellStyle name="Moneda" xfId="3" builtinId="4"/>
    <cellStyle name="Normal" xfId="0" builtinId="0"/>
    <cellStyle name="Normal 4 2" xfId="1"/>
    <cellStyle name="Normal 9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59"/>
  <sheetViews>
    <sheetView tabSelected="1" topLeftCell="A34" zoomScale="90" zoomScaleNormal="90" workbookViewId="0">
      <selection activeCell="G13" sqref="G13"/>
    </sheetView>
  </sheetViews>
  <sheetFormatPr baseColWidth="10" defaultRowHeight="11.25"/>
  <cols>
    <col min="1" max="1" width="33.28515625" style="1" customWidth="1"/>
    <col min="2" max="2" width="13.140625" style="1" customWidth="1"/>
    <col min="3" max="3" width="14.28515625" style="1" customWidth="1"/>
    <col min="4" max="4" width="12.85546875" style="1" customWidth="1"/>
    <col min="5" max="5" width="12.85546875" style="1" bestFit="1" customWidth="1"/>
    <col min="6" max="16384" width="11.42578125" style="1"/>
  </cols>
  <sheetData>
    <row r="3" spans="1:5" ht="15.6" customHeight="1">
      <c r="A3" s="82"/>
      <c r="B3" s="82"/>
      <c r="C3" s="82"/>
      <c r="D3" s="82"/>
      <c r="E3" s="82"/>
    </row>
    <row r="4" spans="1:5" ht="23.25" customHeight="1">
      <c r="A4" s="50" t="s">
        <v>51</v>
      </c>
      <c r="B4" s="78"/>
      <c r="C4" s="78"/>
      <c r="D4" s="78"/>
      <c r="E4" s="78"/>
    </row>
    <row r="5" spans="1:5">
      <c r="A5" s="79" t="s">
        <v>0</v>
      </c>
      <c r="B5" s="78"/>
      <c r="C5" s="78"/>
      <c r="D5" s="78"/>
      <c r="E5" s="78"/>
    </row>
    <row r="6" spans="1:5">
      <c r="A6" s="78"/>
      <c r="B6" s="78"/>
      <c r="C6" s="78"/>
      <c r="D6" s="78"/>
      <c r="E6" s="78"/>
    </row>
    <row r="7" spans="1:5" ht="18.75">
      <c r="A7" s="80" t="s">
        <v>62</v>
      </c>
      <c r="B7" s="80"/>
      <c r="C7" s="81"/>
      <c r="D7" s="81"/>
      <c r="E7" s="81"/>
    </row>
    <row r="8" spans="1:5" ht="18.75">
      <c r="A8" s="80" t="s">
        <v>63</v>
      </c>
      <c r="B8" s="80"/>
      <c r="C8" s="81"/>
      <c r="D8" s="81"/>
      <c r="E8" s="81"/>
    </row>
    <row r="9" spans="1:5">
      <c r="A9" s="78"/>
      <c r="B9" s="78"/>
      <c r="C9" s="78"/>
      <c r="D9" s="78"/>
      <c r="E9" s="78"/>
    </row>
    <row r="10" spans="1:5" ht="12" thickBot="1">
      <c r="A10" s="6"/>
    </row>
    <row r="11" spans="1:5" ht="15" customHeight="1" thickBot="1">
      <c r="A11" s="83" t="s">
        <v>6</v>
      </c>
      <c r="B11" s="84" t="s">
        <v>61</v>
      </c>
      <c r="C11" s="85"/>
      <c r="D11" s="85"/>
      <c r="E11" s="85"/>
    </row>
    <row r="12" spans="1:5" ht="15" customHeight="1" thickBot="1">
      <c r="A12" s="83"/>
      <c r="B12" s="86" t="s">
        <v>9</v>
      </c>
      <c r="C12" s="86"/>
      <c r="D12" s="86"/>
      <c r="E12" s="86"/>
    </row>
    <row r="13" spans="1:5" ht="30.75" customHeight="1" thickBot="1">
      <c r="A13" s="83"/>
      <c r="B13" s="87" t="s">
        <v>58</v>
      </c>
      <c r="C13" s="87"/>
      <c r="D13" s="87"/>
      <c r="E13" s="86" t="s">
        <v>59</v>
      </c>
    </row>
    <row r="14" spans="1:5" ht="33.75" customHeight="1" thickBot="1">
      <c r="A14" s="83"/>
      <c r="B14" s="77" t="s">
        <v>16</v>
      </c>
      <c r="C14" s="77" t="s">
        <v>17</v>
      </c>
      <c r="D14" s="77" t="s">
        <v>18</v>
      </c>
      <c r="E14" s="86"/>
    </row>
    <row r="15" spans="1:5" ht="12.75">
      <c r="A15" s="51" t="s">
        <v>54</v>
      </c>
      <c r="B15" s="53">
        <v>33111651.149999999</v>
      </c>
      <c r="C15" s="53">
        <v>27921187.460000001</v>
      </c>
      <c r="D15" s="54">
        <v>25745483.760000002</v>
      </c>
      <c r="E15" s="55">
        <v>33111651.149999999</v>
      </c>
    </row>
    <row r="16" spans="1:5">
      <c r="A16" s="52" t="s">
        <v>52</v>
      </c>
      <c r="B16" s="56"/>
      <c r="C16" s="56"/>
      <c r="D16" s="56"/>
      <c r="E16" s="57"/>
    </row>
    <row r="17" spans="1:5">
      <c r="A17" s="12" t="s">
        <v>20</v>
      </c>
      <c r="B17" s="58">
        <f t="shared" ref="B17:E17" si="0">SUM(B18:B26)</f>
        <v>9288969.75</v>
      </c>
      <c r="C17" s="58">
        <f t="shared" si="0"/>
        <v>5824114.4800000004</v>
      </c>
      <c r="D17" s="58">
        <f t="shared" si="0"/>
        <v>6933681.2799999993</v>
      </c>
      <c r="E17" s="55">
        <f t="shared" si="0"/>
        <v>22046765.509999998</v>
      </c>
    </row>
    <row r="18" spans="1:5">
      <c r="A18" s="16" t="s">
        <v>21</v>
      </c>
      <c r="B18" s="59">
        <v>1621727.66</v>
      </c>
      <c r="C18" s="59">
        <v>1085634.25</v>
      </c>
      <c r="D18" s="73">
        <v>1426747.85</v>
      </c>
      <c r="E18" s="60">
        <f>SUM(B18:D18)</f>
        <v>4134109.7600000002</v>
      </c>
    </row>
    <row r="19" spans="1:5">
      <c r="A19" s="16" t="s">
        <v>22</v>
      </c>
      <c r="B19" s="59">
        <v>1170173.17</v>
      </c>
      <c r="C19" s="59">
        <v>363948.18</v>
      </c>
      <c r="D19" s="59">
        <v>319579.40000000002</v>
      </c>
      <c r="E19" s="60">
        <f t="shared" ref="E19:E28" si="1">SUM(B19:D19)</f>
        <v>1853700.75</v>
      </c>
    </row>
    <row r="20" spans="1:5">
      <c r="A20" s="16" t="s">
        <v>23</v>
      </c>
      <c r="B20" s="59">
        <v>1173355.31</v>
      </c>
      <c r="C20" s="59">
        <v>965637.36</v>
      </c>
      <c r="D20" s="59">
        <v>1103425.98</v>
      </c>
      <c r="E20" s="60">
        <f t="shared" si="1"/>
        <v>3242418.65</v>
      </c>
    </row>
    <row r="21" spans="1:5">
      <c r="A21" s="16" t="s">
        <v>24</v>
      </c>
      <c r="B21" s="59">
        <v>3991082.22</v>
      </c>
      <c r="C21" s="59">
        <v>2508894.69</v>
      </c>
      <c r="D21" s="59">
        <v>2085289.65</v>
      </c>
      <c r="E21" s="60">
        <f t="shared" si="1"/>
        <v>8585266.5600000005</v>
      </c>
    </row>
    <row r="22" spans="1:5">
      <c r="A22" s="16" t="s">
        <v>25</v>
      </c>
      <c r="B22" s="59">
        <v>1225234.8899999999</v>
      </c>
      <c r="C22" s="59">
        <v>900000</v>
      </c>
      <c r="D22" s="59">
        <v>1933638.4</v>
      </c>
      <c r="E22" s="60">
        <f t="shared" si="1"/>
        <v>4058873.2899999996</v>
      </c>
    </row>
    <row r="23" spans="1:5">
      <c r="A23" s="16" t="s">
        <v>26</v>
      </c>
      <c r="B23" s="59">
        <v>107396.5</v>
      </c>
      <c r="C23" s="59">
        <v>0</v>
      </c>
      <c r="D23" s="59">
        <v>65000</v>
      </c>
      <c r="E23" s="60">
        <f t="shared" si="1"/>
        <v>172396.5</v>
      </c>
    </row>
    <row r="24" spans="1:5">
      <c r="A24" s="16" t="s">
        <v>27</v>
      </c>
      <c r="B24" s="59">
        <v>0</v>
      </c>
      <c r="C24" s="59">
        <v>0</v>
      </c>
      <c r="D24" s="59">
        <v>0</v>
      </c>
      <c r="E24" s="60">
        <f t="shared" si="1"/>
        <v>0</v>
      </c>
    </row>
    <row r="25" spans="1:5">
      <c r="A25" s="16" t="s">
        <v>28</v>
      </c>
      <c r="B25" s="59">
        <v>0</v>
      </c>
      <c r="C25" s="59">
        <v>0</v>
      </c>
      <c r="D25" s="59">
        <v>0</v>
      </c>
      <c r="E25" s="60">
        <f t="shared" si="1"/>
        <v>0</v>
      </c>
    </row>
    <row r="26" spans="1:5">
      <c r="A26" s="16" t="s">
        <v>29</v>
      </c>
      <c r="B26" s="59">
        <v>0</v>
      </c>
      <c r="C26" s="59">
        <v>0</v>
      </c>
      <c r="D26" s="59">
        <v>0</v>
      </c>
      <c r="E26" s="60">
        <f t="shared" si="1"/>
        <v>0</v>
      </c>
    </row>
    <row r="27" spans="1:5">
      <c r="A27" s="19" t="s">
        <v>30</v>
      </c>
      <c r="B27" s="59"/>
      <c r="C27" s="59"/>
      <c r="D27" s="59"/>
      <c r="E27" s="60">
        <f t="shared" si="1"/>
        <v>0</v>
      </c>
    </row>
    <row r="28" spans="1:5">
      <c r="A28" s="19" t="s">
        <v>31</v>
      </c>
      <c r="B28" s="59"/>
      <c r="C28" s="59"/>
      <c r="D28" s="59"/>
      <c r="E28" s="60">
        <f t="shared" si="1"/>
        <v>0</v>
      </c>
    </row>
    <row r="29" spans="1:5">
      <c r="A29" s="19"/>
      <c r="B29" s="61"/>
      <c r="C29" s="61"/>
      <c r="D29" s="61"/>
      <c r="E29" s="62"/>
    </row>
    <row r="30" spans="1:5">
      <c r="A30" s="12" t="s">
        <v>32</v>
      </c>
      <c r="B30" s="63">
        <f>SUM(B31:B41)</f>
        <v>12556785.51</v>
      </c>
      <c r="C30" s="63">
        <f>SUM(C31:C40)</f>
        <v>7705170.7400000002</v>
      </c>
      <c r="D30" s="63">
        <f>SUM(D31:D40)</f>
        <v>8611982.5999999996</v>
      </c>
      <c r="E30" s="55">
        <f>SUM(E31:E40)</f>
        <v>26952587.910000004</v>
      </c>
    </row>
    <row r="31" spans="1:5">
      <c r="A31" s="16" t="s">
        <v>33</v>
      </c>
      <c r="B31" s="59">
        <v>2505497.67</v>
      </c>
      <c r="C31" s="59">
        <v>2326142.04</v>
      </c>
      <c r="D31" s="59">
        <v>2300000</v>
      </c>
      <c r="E31" s="60">
        <f t="shared" ref="E31:E43" si="2">SUM(B31:D31)</f>
        <v>7131639.71</v>
      </c>
    </row>
    <row r="32" spans="1:5">
      <c r="A32" s="16" t="s">
        <v>34</v>
      </c>
      <c r="B32" s="59">
        <v>4646156.1399999997</v>
      </c>
      <c r="C32" s="59">
        <v>2291499.9300000002</v>
      </c>
      <c r="D32" s="59">
        <v>1865227.04</v>
      </c>
      <c r="E32" s="60">
        <f t="shared" si="2"/>
        <v>8802883.1099999994</v>
      </c>
    </row>
    <row r="33" spans="1:5">
      <c r="A33" s="16" t="s">
        <v>35</v>
      </c>
      <c r="B33" s="59">
        <f>43401.08</f>
        <v>43401.08</v>
      </c>
      <c r="C33" s="59">
        <v>144</v>
      </c>
      <c r="D33" s="59">
        <v>219455.01</v>
      </c>
      <c r="E33" s="60">
        <f t="shared" si="2"/>
        <v>263000.09000000003</v>
      </c>
    </row>
    <row r="34" spans="1:5">
      <c r="A34" s="49" t="s">
        <v>49</v>
      </c>
      <c r="B34" s="59">
        <v>12724.18</v>
      </c>
      <c r="C34" s="59"/>
      <c r="D34" s="59"/>
      <c r="E34" s="60"/>
    </row>
    <row r="35" spans="1:5">
      <c r="A35" s="16" t="s">
        <v>24</v>
      </c>
      <c r="B35" s="59">
        <v>3007866.28</v>
      </c>
      <c r="C35" s="59">
        <v>2819604.43</v>
      </c>
      <c r="D35" s="64">
        <v>2000000</v>
      </c>
      <c r="E35" s="60">
        <f t="shared" si="2"/>
        <v>7827470.71</v>
      </c>
    </row>
    <row r="36" spans="1:5">
      <c r="A36" s="16" t="s">
        <v>36</v>
      </c>
      <c r="B36" s="59"/>
      <c r="C36" s="59"/>
      <c r="D36" s="59"/>
      <c r="E36" s="60">
        <f t="shared" si="2"/>
        <v>0</v>
      </c>
    </row>
    <row r="37" spans="1:5">
      <c r="A37" s="16" t="s">
        <v>37</v>
      </c>
      <c r="B37" s="59">
        <v>171660.33</v>
      </c>
      <c r="C37" s="59">
        <v>165186.76999999999</v>
      </c>
      <c r="D37" s="59">
        <v>1200000</v>
      </c>
      <c r="E37" s="60">
        <f t="shared" si="2"/>
        <v>1536847.1</v>
      </c>
    </row>
    <row r="38" spans="1:5">
      <c r="A38" s="16" t="s">
        <v>27</v>
      </c>
      <c r="B38" s="59"/>
      <c r="C38" s="59"/>
      <c r="D38" s="59"/>
      <c r="E38" s="60">
        <f t="shared" si="2"/>
        <v>0</v>
      </c>
    </row>
    <row r="39" spans="1:5">
      <c r="A39" s="16" t="s">
        <v>28</v>
      </c>
      <c r="B39" s="59">
        <v>2000</v>
      </c>
      <c r="C39" s="59">
        <v>4000</v>
      </c>
      <c r="D39" s="59">
        <v>6000</v>
      </c>
      <c r="E39" s="60">
        <f t="shared" si="2"/>
        <v>12000</v>
      </c>
    </row>
    <row r="40" spans="1:5">
      <c r="A40" s="16" t="s">
        <v>29</v>
      </c>
      <c r="B40" s="59">
        <v>258853.07</v>
      </c>
      <c r="C40" s="59">
        <v>98593.57</v>
      </c>
      <c r="D40" s="59">
        <v>1021300.55</v>
      </c>
      <c r="E40" s="60">
        <f t="shared" si="2"/>
        <v>1378747.19</v>
      </c>
    </row>
    <row r="41" spans="1:5">
      <c r="A41" s="49" t="s">
        <v>50</v>
      </c>
      <c r="B41" s="59">
        <v>1908626.76</v>
      </c>
      <c r="C41" s="59"/>
      <c r="D41" s="59"/>
      <c r="E41" s="60"/>
    </row>
    <row r="42" spans="1:5">
      <c r="A42" s="12" t="s">
        <v>38</v>
      </c>
      <c r="B42" s="59">
        <v>1895546.22</v>
      </c>
      <c r="C42" s="59">
        <v>156124.23000000001</v>
      </c>
      <c r="D42" s="64">
        <v>1328598.92</v>
      </c>
      <c r="E42" s="60">
        <f t="shared" si="2"/>
        <v>3380269.37</v>
      </c>
    </row>
    <row r="43" spans="1:5" ht="12" thickBot="1">
      <c r="A43" s="23" t="s">
        <v>39</v>
      </c>
      <c r="B43" s="59"/>
      <c r="C43" s="59"/>
      <c r="D43" s="59"/>
      <c r="E43" s="60">
        <f t="shared" si="2"/>
        <v>0</v>
      </c>
    </row>
    <row r="44" spans="1:5" s="24" customFormat="1">
      <c r="A44" s="25"/>
      <c r="B44" s="26"/>
      <c r="C44" s="26"/>
      <c r="D44" s="65"/>
      <c r="E44" s="66"/>
    </row>
    <row r="45" spans="1:5">
      <c r="A45" s="28" t="s">
        <v>53</v>
      </c>
      <c r="B45" s="67">
        <f>+B15+B17+B27+B28-(B30+B42+B43)</f>
        <v>27948289.169999998</v>
      </c>
      <c r="C45" s="67">
        <f>+C15+C17+C27+C28-(C30+C42+C43)</f>
        <v>25884006.969999999</v>
      </c>
      <c r="D45" s="67">
        <f>+D15+D17+D27+D28-(D30+D42+D43)</f>
        <v>22738583.52</v>
      </c>
      <c r="E45" s="55">
        <f>+E15+E17+E27+E28-(E30+E42+E43)</f>
        <v>24825559.379999992</v>
      </c>
    </row>
    <row r="46" spans="1:5" ht="12" thickBot="1">
      <c r="A46" s="29"/>
      <c r="B46" s="68"/>
      <c r="C46" s="68"/>
      <c r="D46" s="68"/>
      <c r="E46" s="69"/>
    </row>
    <row r="47" spans="1:5" ht="12" thickBot="1">
      <c r="A47" s="28" t="s">
        <v>41</v>
      </c>
      <c r="B47" s="70">
        <v>4525859.26</v>
      </c>
      <c r="C47" s="70">
        <v>2424879.61</v>
      </c>
      <c r="D47" s="70">
        <v>4429828.8499999996</v>
      </c>
      <c r="E47" s="71">
        <f>+D47</f>
        <v>4429828.8499999996</v>
      </c>
    </row>
    <row r="48" spans="1:5" ht="12" thickBot="1">
      <c r="A48" s="74" t="s">
        <v>55</v>
      </c>
      <c r="B48" s="68"/>
      <c r="C48" s="68"/>
      <c r="D48" s="68"/>
      <c r="E48" s="69"/>
    </row>
    <row r="49" spans="1:5" ht="12" thickBot="1">
      <c r="A49" s="28" t="s">
        <v>42</v>
      </c>
      <c r="B49" s="75">
        <f t="shared" ref="B49:E49" si="3">+B45-B47</f>
        <v>23422429.909999996</v>
      </c>
      <c r="C49" s="75">
        <f t="shared" si="3"/>
        <v>23459127.359999999</v>
      </c>
      <c r="D49" s="75">
        <f t="shared" si="3"/>
        <v>18308754.670000002</v>
      </c>
      <c r="E49" s="72">
        <f t="shared" si="3"/>
        <v>20395730.529999994</v>
      </c>
    </row>
    <row r="50" spans="1:5">
      <c r="E50" s="41"/>
    </row>
    <row r="51" spans="1:5">
      <c r="E51" s="41"/>
    </row>
    <row r="52" spans="1:5">
      <c r="A52" s="2" t="s">
        <v>43</v>
      </c>
      <c r="E52" s="41"/>
    </row>
    <row r="53" spans="1:5" ht="44.25" customHeight="1">
      <c r="A53" s="89" t="s">
        <v>55</v>
      </c>
      <c r="B53" s="90"/>
      <c r="C53" s="90"/>
      <c r="D53" s="90"/>
      <c r="E53" s="90"/>
    </row>
    <row r="55" spans="1:5" s="76" customFormat="1" ht="80.25" customHeight="1">
      <c r="A55" s="91" t="s">
        <v>56</v>
      </c>
      <c r="B55" s="91"/>
      <c r="C55" s="91"/>
      <c r="D55" s="91"/>
      <c r="E55" s="91"/>
    </row>
    <row r="56" spans="1:5" s="76" customFormat="1" ht="33" customHeight="1">
      <c r="A56" s="91" t="s">
        <v>57</v>
      </c>
      <c r="B56" s="91"/>
      <c r="C56" s="91"/>
      <c r="D56" s="91"/>
      <c r="E56" s="91"/>
    </row>
    <row r="57" spans="1:5" s="76" customFormat="1" ht="28.5" customHeight="1">
      <c r="A57" s="91" t="s">
        <v>60</v>
      </c>
      <c r="B57" s="91"/>
      <c r="C57" s="91"/>
      <c r="D57" s="91"/>
      <c r="E57" s="91"/>
    </row>
    <row r="58" spans="1:5">
      <c r="A58" s="31"/>
      <c r="B58" s="31"/>
      <c r="C58" s="31"/>
      <c r="D58" s="31"/>
      <c r="E58" s="31"/>
    </row>
    <row r="59" spans="1:5" ht="11.25" customHeight="1">
      <c r="A59" s="88"/>
      <c r="B59" s="88"/>
      <c r="C59" s="88"/>
      <c r="D59" s="88"/>
      <c r="E59" s="88"/>
    </row>
  </sheetData>
  <mergeCells count="11">
    <mergeCell ref="A59:E59"/>
    <mergeCell ref="A53:E53"/>
    <mergeCell ref="A55:E55"/>
    <mergeCell ref="A56:E56"/>
    <mergeCell ref="A57:E57"/>
    <mergeCell ref="A3:E3"/>
    <mergeCell ref="A11:A14"/>
    <mergeCell ref="B11:E11"/>
    <mergeCell ref="B12:E12"/>
    <mergeCell ref="B13:D13"/>
    <mergeCell ref="E13:E14"/>
  </mergeCells>
  <pageMargins left="0.7" right="0.7" top="0.75" bottom="0.75" header="0.3" footer="0.3"/>
  <pageSetup paperSize="8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topLeftCell="C10" workbookViewId="0">
      <selection activeCell="F18" sqref="F18"/>
    </sheetView>
  </sheetViews>
  <sheetFormatPr baseColWidth="10" defaultRowHeight="11.25"/>
  <cols>
    <col min="1" max="1" width="11.42578125" style="1"/>
    <col min="2" max="2" width="40" style="1" customWidth="1"/>
    <col min="3" max="9" width="11.42578125" style="1"/>
    <col min="10" max="10" width="13.28515625" style="1" customWidth="1"/>
    <col min="11" max="16384" width="11.42578125" style="1"/>
  </cols>
  <sheetData>
    <row r="1" spans="2:10">
      <c r="B1" s="2" t="s">
        <v>0</v>
      </c>
    </row>
    <row r="3" spans="2:10" ht="15.6" customHeight="1">
      <c r="B3" s="82" t="s">
        <v>1</v>
      </c>
      <c r="C3" s="82"/>
      <c r="D3" s="82"/>
      <c r="E3" s="82"/>
      <c r="F3" s="82"/>
      <c r="G3" s="82"/>
      <c r="H3" s="82"/>
      <c r="I3" s="82"/>
      <c r="J3" s="82"/>
    </row>
    <row r="4" spans="2:10" ht="23.25" customHeight="1">
      <c r="B4" s="3" t="s">
        <v>2</v>
      </c>
    </row>
    <row r="5" spans="2:10">
      <c r="B5" s="2"/>
    </row>
    <row r="6" spans="2:10">
      <c r="B6" s="2"/>
    </row>
    <row r="7" spans="2:10" ht="12.75">
      <c r="B7" s="4" t="s">
        <v>3</v>
      </c>
      <c r="C7" s="5"/>
      <c r="D7" s="5"/>
      <c r="E7" s="5"/>
      <c r="F7" s="5"/>
      <c r="G7" s="5"/>
      <c r="H7" s="5"/>
      <c r="I7" s="5"/>
      <c r="J7" s="5"/>
    </row>
    <row r="8" spans="2:10" ht="12.75">
      <c r="B8" s="4" t="s">
        <v>4</v>
      </c>
      <c r="C8" s="5"/>
      <c r="D8" s="5"/>
      <c r="E8" s="5"/>
      <c r="F8" s="5"/>
      <c r="G8" s="5"/>
      <c r="H8" s="5"/>
      <c r="I8" s="5"/>
      <c r="J8" s="5"/>
    </row>
    <row r="9" spans="2:10">
      <c r="B9" s="6"/>
    </row>
    <row r="10" spans="2:10" ht="12" thickBot="1">
      <c r="B10" s="6"/>
      <c r="J10" s="7" t="s">
        <v>5</v>
      </c>
    </row>
    <row r="11" spans="2:10" ht="24.75" customHeight="1">
      <c r="B11" s="98" t="s">
        <v>6</v>
      </c>
      <c r="C11" s="101" t="s">
        <v>7</v>
      </c>
      <c r="D11" s="102"/>
      <c r="E11" s="102"/>
      <c r="F11" s="102"/>
      <c r="G11" s="102"/>
      <c r="H11" s="102"/>
      <c r="I11" s="102"/>
      <c r="J11" s="103"/>
    </row>
    <row r="12" spans="2:10" ht="15" customHeight="1">
      <c r="B12" s="99"/>
      <c r="C12" s="104" t="s">
        <v>8</v>
      </c>
      <c r="D12" s="105"/>
      <c r="E12" s="106"/>
      <c r="F12" s="110" t="s">
        <v>9</v>
      </c>
      <c r="G12" s="111"/>
      <c r="H12" s="111"/>
      <c r="I12" s="112"/>
      <c r="J12" s="113" t="s">
        <v>10</v>
      </c>
    </row>
    <row r="13" spans="2:10" ht="14.25" customHeight="1">
      <c r="B13" s="99"/>
      <c r="C13" s="107"/>
      <c r="D13" s="108"/>
      <c r="E13" s="109"/>
      <c r="F13" s="110" t="s">
        <v>11</v>
      </c>
      <c r="G13" s="111"/>
      <c r="H13" s="112"/>
      <c r="I13" s="113" t="s">
        <v>12</v>
      </c>
      <c r="J13" s="114"/>
    </row>
    <row r="14" spans="2:10" ht="33.75" customHeight="1" thickBot="1">
      <c r="B14" s="100"/>
      <c r="C14" s="8" t="s">
        <v>13</v>
      </c>
      <c r="D14" s="8" t="s">
        <v>14</v>
      </c>
      <c r="E14" s="8" t="s">
        <v>15</v>
      </c>
      <c r="F14" s="9" t="s">
        <v>16</v>
      </c>
      <c r="G14" s="9" t="s">
        <v>17</v>
      </c>
      <c r="H14" s="9" t="s">
        <v>18</v>
      </c>
      <c r="I14" s="115"/>
      <c r="J14" s="115"/>
    </row>
    <row r="15" spans="2:10" ht="12.75">
      <c r="B15" s="10" t="s">
        <v>19</v>
      </c>
      <c r="C15" s="93"/>
      <c r="D15" s="94"/>
      <c r="E15" s="33">
        <v>24410989.82</v>
      </c>
      <c r="F15" s="34">
        <v>33111651.149999999</v>
      </c>
      <c r="G15" s="34">
        <v>27921187.460000001</v>
      </c>
      <c r="H15" s="34"/>
      <c r="I15" s="34">
        <v>33111651.149999999</v>
      </c>
      <c r="J15" s="34"/>
    </row>
    <row r="16" spans="2:10">
      <c r="B16" s="12"/>
      <c r="C16" s="13"/>
      <c r="D16" s="13"/>
      <c r="E16" s="14"/>
      <c r="F16" s="46"/>
      <c r="G16" s="46"/>
      <c r="H16" s="46"/>
      <c r="I16" s="46"/>
      <c r="J16" s="47"/>
    </row>
    <row r="17" spans="2:12">
      <c r="B17" s="12" t="s">
        <v>20</v>
      </c>
      <c r="C17" s="11">
        <f>SUM(C18:C26)</f>
        <v>0</v>
      </c>
      <c r="D17" s="11">
        <f t="shared" ref="D17:J17" si="0">SUM(D18:D26)</f>
        <v>0</v>
      </c>
      <c r="E17" s="11">
        <f t="shared" si="0"/>
        <v>0</v>
      </c>
      <c r="F17" s="34">
        <f t="shared" si="0"/>
        <v>7533212.8000000007</v>
      </c>
      <c r="G17" s="34">
        <f t="shared" si="0"/>
        <v>5265219.79</v>
      </c>
      <c r="H17" s="34">
        <f t="shared" si="0"/>
        <v>5587926.8300000001</v>
      </c>
      <c r="I17" s="34">
        <f t="shared" si="0"/>
        <v>18386359.420000002</v>
      </c>
      <c r="J17" s="34">
        <f t="shared" si="0"/>
        <v>0</v>
      </c>
    </row>
    <row r="18" spans="2:12">
      <c r="B18" s="16" t="s">
        <v>21</v>
      </c>
      <c r="C18" s="17"/>
      <c r="D18" s="17"/>
      <c r="E18" s="11">
        <f>+C18+D18</f>
        <v>0</v>
      </c>
      <c r="F18" s="35">
        <v>1621727.66</v>
      </c>
      <c r="G18" s="35">
        <v>1085634.25</v>
      </c>
      <c r="H18" s="35">
        <v>1420640.15</v>
      </c>
      <c r="I18" s="36">
        <f>SUM(F18:H18)</f>
        <v>4128002.06</v>
      </c>
      <c r="J18" s="33"/>
    </row>
    <row r="19" spans="2:12">
      <c r="B19" s="16" t="s">
        <v>22</v>
      </c>
      <c r="C19" s="17"/>
      <c r="D19" s="17"/>
      <c r="E19" s="11">
        <f t="shared" ref="E19:E28" si="1">+C19+D19</f>
        <v>0</v>
      </c>
      <c r="F19" s="35">
        <v>1170173.17</v>
      </c>
      <c r="G19" s="35">
        <v>363948.18</v>
      </c>
      <c r="H19" s="35">
        <v>319579.40000000002</v>
      </c>
      <c r="I19" s="36">
        <f t="shared" ref="I19:I28" si="2">SUM(F19:H19)</f>
        <v>1853700.75</v>
      </c>
      <c r="J19" s="33"/>
    </row>
    <row r="20" spans="2:12">
      <c r="B20" s="16" t="s">
        <v>23</v>
      </c>
      <c r="C20" s="17"/>
      <c r="D20" s="17"/>
      <c r="E20" s="11">
        <f t="shared" si="1"/>
        <v>0</v>
      </c>
      <c r="F20" s="35">
        <v>1173355.31</v>
      </c>
      <c r="G20" s="35">
        <v>965637.36</v>
      </c>
      <c r="H20" s="35">
        <v>736707.28</v>
      </c>
      <c r="I20" s="36">
        <f t="shared" si="2"/>
        <v>2875699.95</v>
      </c>
      <c r="J20" s="33"/>
    </row>
    <row r="21" spans="2:12">
      <c r="B21" s="16" t="s">
        <v>24</v>
      </c>
      <c r="C21" s="17"/>
      <c r="D21" s="17"/>
      <c r="E21" s="11">
        <f t="shared" si="1"/>
        <v>0</v>
      </c>
      <c r="F21" s="35">
        <v>2606826.41</v>
      </c>
      <c r="G21" s="35">
        <v>2000000</v>
      </c>
      <c r="H21" s="35">
        <v>2000000</v>
      </c>
      <c r="I21" s="36">
        <f t="shared" si="2"/>
        <v>6606826.4100000001</v>
      </c>
      <c r="J21" s="33"/>
    </row>
    <row r="22" spans="2:12">
      <c r="B22" s="16" t="s">
        <v>25</v>
      </c>
      <c r="C22" s="17"/>
      <c r="D22" s="17"/>
      <c r="E22" s="11">
        <f t="shared" si="1"/>
        <v>0</v>
      </c>
      <c r="F22" s="35">
        <v>853733.75</v>
      </c>
      <c r="G22" s="35">
        <v>850000</v>
      </c>
      <c r="H22" s="35">
        <v>1046000</v>
      </c>
      <c r="I22" s="36">
        <f t="shared" si="2"/>
        <v>2749733.75</v>
      </c>
      <c r="J22" s="33"/>
    </row>
    <row r="23" spans="2:12">
      <c r="B23" s="16" t="s">
        <v>26</v>
      </c>
      <c r="C23" s="17"/>
      <c r="D23" s="17"/>
      <c r="E23" s="11">
        <f t="shared" si="1"/>
        <v>0</v>
      </c>
      <c r="F23" s="35">
        <v>107396.5</v>
      </c>
      <c r="G23" s="35">
        <v>0</v>
      </c>
      <c r="H23" s="35">
        <v>65000</v>
      </c>
      <c r="I23" s="36">
        <f t="shared" si="2"/>
        <v>172396.5</v>
      </c>
      <c r="J23" s="33"/>
    </row>
    <row r="24" spans="2:12">
      <c r="B24" s="16" t="s">
        <v>27</v>
      </c>
      <c r="C24" s="17"/>
      <c r="D24" s="17"/>
      <c r="E24" s="11">
        <f t="shared" si="1"/>
        <v>0</v>
      </c>
      <c r="F24" s="35">
        <v>0</v>
      </c>
      <c r="G24" s="35">
        <v>0</v>
      </c>
      <c r="H24" s="35">
        <v>0</v>
      </c>
      <c r="I24" s="36">
        <f t="shared" si="2"/>
        <v>0</v>
      </c>
      <c r="J24" s="33"/>
      <c r="L24" s="35">
        <v>1634162.78</v>
      </c>
    </row>
    <row r="25" spans="2:12">
      <c r="B25" s="16" t="s">
        <v>28</v>
      </c>
      <c r="C25" s="17"/>
      <c r="D25" s="17"/>
      <c r="E25" s="11">
        <f t="shared" si="1"/>
        <v>0</v>
      </c>
      <c r="F25" s="35">
        <v>0</v>
      </c>
      <c r="G25" s="35">
        <v>0</v>
      </c>
      <c r="H25" s="35">
        <v>0</v>
      </c>
      <c r="I25" s="36">
        <f t="shared" si="2"/>
        <v>0</v>
      </c>
      <c r="J25" s="33"/>
      <c r="L25" s="1">
        <v>643190.56999999995</v>
      </c>
    </row>
    <row r="26" spans="2:12">
      <c r="B26" s="16" t="s">
        <v>29</v>
      </c>
      <c r="C26" s="17"/>
      <c r="D26" s="17"/>
      <c r="E26" s="11">
        <f t="shared" si="1"/>
        <v>0</v>
      </c>
      <c r="F26" s="35">
        <v>0</v>
      </c>
      <c r="G26" s="35">
        <v>0</v>
      </c>
      <c r="H26" s="35">
        <v>0</v>
      </c>
      <c r="I26" s="36">
        <f t="shared" si="2"/>
        <v>0</v>
      </c>
      <c r="J26" s="33"/>
      <c r="L26" s="41">
        <f>SUM(L24:L25)</f>
        <v>2277353.35</v>
      </c>
    </row>
    <row r="27" spans="2:12">
      <c r="B27" s="19" t="s">
        <v>30</v>
      </c>
      <c r="C27" s="20"/>
      <c r="D27" s="20"/>
      <c r="E27" s="11">
        <f t="shared" si="1"/>
        <v>0</v>
      </c>
      <c r="F27" s="35"/>
      <c r="G27" s="35"/>
      <c r="H27" s="35"/>
      <c r="I27" s="36">
        <f t="shared" si="2"/>
        <v>0</v>
      </c>
      <c r="J27" s="33"/>
    </row>
    <row r="28" spans="2:12">
      <c r="B28" s="19" t="s">
        <v>31</v>
      </c>
      <c r="C28" s="20"/>
      <c r="D28" s="20"/>
      <c r="E28" s="11">
        <f t="shared" si="1"/>
        <v>0</v>
      </c>
      <c r="F28" s="35"/>
      <c r="G28" s="35"/>
      <c r="H28" s="35"/>
      <c r="I28" s="36">
        <f t="shared" si="2"/>
        <v>0</v>
      </c>
      <c r="J28" s="33"/>
    </row>
    <row r="29" spans="2:12">
      <c r="B29" s="19"/>
      <c r="C29" s="21"/>
      <c r="D29" s="21"/>
      <c r="E29" s="22"/>
      <c r="F29" s="37"/>
      <c r="G29" s="37"/>
      <c r="H29" s="37"/>
      <c r="I29" s="38"/>
      <c r="J29" s="38"/>
    </row>
    <row r="30" spans="2:12">
      <c r="B30" s="12" t="s">
        <v>32</v>
      </c>
      <c r="C30" s="11">
        <f>SUM(C31:C39)</f>
        <v>0</v>
      </c>
      <c r="D30" s="11">
        <f>SUM(D31:D39)</f>
        <v>0</v>
      </c>
      <c r="E30" s="11">
        <f t="shared" ref="E30:E41" si="3">+C30+D30</f>
        <v>0</v>
      </c>
      <c r="F30" s="34">
        <f t="shared" ref="F30:J30" si="4">SUM(F31:F39)</f>
        <v>2277353.35</v>
      </c>
      <c r="G30" s="34">
        <f t="shared" si="4"/>
        <v>2000000</v>
      </c>
      <c r="H30" s="34">
        <f t="shared" si="4"/>
        <v>2000000</v>
      </c>
      <c r="I30" s="34">
        <f t="shared" si="4"/>
        <v>6277353.3499999996</v>
      </c>
      <c r="J30" s="34">
        <f t="shared" si="4"/>
        <v>0</v>
      </c>
    </row>
    <row r="31" spans="2:12">
      <c r="B31" s="16" t="s">
        <v>33</v>
      </c>
      <c r="C31" s="17"/>
      <c r="D31" s="17"/>
      <c r="E31" s="11">
        <f t="shared" si="3"/>
        <v>0</v>
      </c>
      <c r="F31" s="35">
        <v>2277353.35</v>
      </c>
      <c r="G31" s="35">
        <v>2000000</v>
      </c>
      <c r="H31" s="35">
        <v>2000000</v>
      </c>
      <c r="I31" s="36">
        <f t="shared" ref="I31:I41" si="5">SUM(F31:H31)</f>
        <v>6277353.3499999996</v>
      </c>
      <c r="J31" s="33"/>
    </row>
    <row r="32" spans="2:12">
      <c r="B32" s="16" t="s">
        <v>34</v>
      </c>
      <c r="C32" s="17"/>
      <c r="D32" s="17"/>
      <c r="E32" s="11">
        <f t="shared" si="3"/>
        <v>0</v>
      </c>
      <c r="F32" s="35"/>
      <c r="G32" s="35"/>
      <c r="H32" s="35"/>
      <c r="I32" s="36">
        <f t="shared" si="5"/>
        <v>0</v>
      </c>
      <c r="J32" s="33"/>
    </row>
    <row r="33" spans="2:10">
      <c r="B33" s="16" t="s">
        <v>35</v>
      </c>
      <c r="C33" s="17"/>
      <c r="D33" s="17"/>
      <c r="E33" s="11">
        <f t="shared" si="3"/>
        <v>0</v>
      </c>
      <c r="F33" s="35"/>
      <c r="G33" s="35"/>
      <c r="H33" s="35"/>
      <c r="I33" s="36">
        <f t="shared" si="5"/>
        <v>0</v>
      </c>
      <c r="J33" s="33"/>
    </row>
    <row r="34" spans="2:10">
      <c r="B34" s="16" t="s">
        <v>24</v>
      </c>
      <c r="C34" s="17"/>
      <c r="D34" s="17"/>
      <c r="E34" s="11">
        <f t="shared" si="3"/>
        <v>0</v>
      </c>
      <c r="F34" s="35"/>
      <c r="G34" s="35"/>
      <c r="H34" s="35"/>
      <c r="I34" s="36">
        <f t="shared" si="5"/>
        <v>0</v>
      </c>
      <c r="J34" s="33"/>
    </row>
    <row r="35" spans="2:10">
      <c r="B35" s="16" t="s">
        <v>36</v>
      </c>
      <c r="C35" s="17"/>
      <c r="D35" s="17"/>
      <c r="E35" s="11">
        <f t="shared" si="3"/>
        <v>0</v>
      </c>
      <c r="F35" s="35"/>
      <c r="G35" s="35"/>
      <c r="H35" s="35"/>
      <c r="I35" s="36">
        <f t="shared" si="5"/>
        <v>0</v>
      </c>
      <c r="J35" s="33"/>
    </row>
    <row r="36" spans="2:10">
      <c r="B36" s="16" t="s">
        <v>37</v>
      </c>
      <c r="C36" s="17"/>
      <c r="D36" s="17"/>
      <c r="E36" s="11">
        <f t="shared" si="3"/>
        <v>0</v>
      </c>
      <c r="F36" s="35"/>
      <c r="G36" s="35"/>
      <c r="H36" s="35"/>
      <c r="I36" s="36">
        <f t="shared" si="5"/>
        <v>0</v>
      </c>
      <c r="J36" s="33"/>
    </row>
    <row r="37" spans="2:10">
      <c r="B37" s="16" t="s">
        <v>27</v>
      </c>
      <c r="C37" s="17"/>
      <c r="D37" s="17"/>
      <c r="E37" s="11">
        <f t="shared" si="3"/>
        <v>0</v>
      </c>
      <c r="F37" s="35"/>
      <c r="G37" s="35"/>
      <c r="H37" s="35"/>
      <c r="I37" s="36">
        <f t="shared" si="5"/>
        <v>0</v>
      </c>
      <c r="J37" s="33"/>
    </row>
    <row r="38" spans="2:10">
      <c r="B38" s="16" t="s">
        <v>28</v>
      </c>
      <c r="C38" s="17"/>
      <c r="D38" s="17"/>
      <c r="E38" s="11">
        <f t="shared" si="3"/>
        <v>0</v>
      </c>
      <c r="F38" s="35"/>
      <c r="G38" s="35"/>
      <c r="H38" s="35"/>
      <c r="I38" s="36">
        <f t="shared" si="5"/>
        <v>0</v>
      </c>
      <c r="J38" s="33"/>
    </row>
    <row r="39" spans="2:10">
      <c r="B39" s="16" t="s">
        <v>29</v>
      </c>
      <c r="C39" s="17"/>
      <c r="D39" s="17"/>
      <c r="E39" s="11">
        <f t="shared" si="3"/>
        <v>0</v>
      </c>
      <c r="F39" s="35"/>
      <c r="G39" s="35"/>
      <c r="H39" s="35"/>
      <c r="I39" s="36">
        <f t="shared" si="5"/>
        <v>0</v>
      </c>
      <c r="J39" s="33"/>
    </row>
    <row r="40" spans="2:10">
      <c r="B40" s="12" t="s">
        <v>38</v>
      </c>
      <c r="C40" s="20"/>
      <c r="D40" s="20"/>
      <c r="E40" s="11">
        <f t="shared" si="3"/>
        <v>0</v>
      </c>
      <c r="F40" s="35"/>
      <c r="G40" s="35"/>
      <c r="H40" s="35"/>
      <c r="I40" s="36">
        <f t="shared" si="5"/>
        <v>0</v>
      </c>
      <c r="J40" s="33"/>
    </row>
    <row r="41" spans="2:10" ht="12" thickBot="1">
      <c r="B41" s="23" t="s">
        <v>39</v>
      </c>
      <c r="C41" s="20"/>
      <c r="D41" s="20"/>
      <c r="E41" s="11">
        <f t="shared" si="3"/>
        <v>0</v>
      </c>
      <c r="F41" s="35"/>
      <c r="G41" s="35"/>
      <c r="H41" s="35"/>
      <c r="I41" s="36">
        <f t="shared" si="5"/>
        <v>0</v>
      </c>
      <c r="J41" s="33"/>
    </row>
    <row r="42" spans="2:10" s="24" customFormat="1">
      <c r="B42" s="25"/>
      <c r="C42" s="26"/>
      <c r="D42" s="26"/>
      <c r="E42" s="27"/>
      <c r="F42" s="39"/>
      <c r="G42" s="39"/>
      <c r="H42" s="39"/>
      <c r="I42" s="39"/>
      <c r="J42" s="40"/>
    </row>
    <row r="43" spans="2:10">
      <c r="B43" s="28" t="s">
        <v>40</v>
      </c>
      <c r="C43" s="15"/>
      <c r="D43" s="15"/>
      <c r="E43" s="34">
        <f>+E15+E17+E27+E28-(E30+E40+E41)</f>
        <v>24410989.82</v>
      </c>
      <c r="F43" s="34">
        <f t="shared" ref="F43:J43" si="6">+F15+F17+F27+F28-(F30+F40+F41)</f>
        <v>38367510.600000001</v>
      </c>
      <c r="G43" s="34">
        <f t="shared" si="6"/>
        <v>31186407.25</v>
      </c>
      <c r="H43" s="34">
        <f t="shared" si="6"/>
        <v>3587926.83</v>
      </c>
      <c r="I43" s="34">
        <f t="shared" si="6"/>
        <v>45220657.219999999</v>
      </c>
      <c r="J43" s="34">
        <f t="shared" si="6"/>
        <v>0</v>
      </c>
    </row>
    <row r="44" spans="2:10" ht="12" thickBot="1">
      <c r="B44" s="29"/>
      <c r="C44" s="15"/>
      <c r="D44" s="15"/>
      <c r="E44" s="41"/>
      <c r="F44" s="41"/>
      <c r="G44" s="41"/>
      <c r="H44" s="41"/>
      <c r="I44" s="41"/>
      <c r="J44" s="41"/>
    </row>
    <row r="45" spans="2:10" ht="12" thickBot="1">
      <c r="B45" s="28" t="s">
        <v>41</v>
      </c>
      <c r="C45" s="15"/>
      <c r="D45" s="15"/>
      <c r="E45" s="42"/>
      <c r="F45" s="42"/>
      <c r="G45" s="42"/>
      <c r="H45" s="42"/>
      <c r="I45" s="43">
        <f>+H45</f>
        <v>0</v>
      </c>
      <c r="J45" s="44"/>
    </row>
    <row r="46" spans="2:10" ht="12" thickBot="1">
      <c r="B46" s="29"/>
      <c r="C46" s="15"/>
      <c r="D46" s="15"/>
      <c r="E46" s="48"/>
      <c r="F46" s="41"/>
      <c r="G46" s="41"/>
      <c r="H46" s="41"/>
      <c r="I46" s="41"/>
      <c r="J46" s="41"/>
    </row>
    <row r="47" spans="2:10" ht="12" thickBot="1">
      <c r="B47" s="28" t="s">
        <v>42</v>
      </c>
      <c r="C47" s="15"/>
      <c r="D47" s="15"/>
      <c r="E47" s="45">
        <f>+E43-E45</f>
        <v>24410989.82</v>
      </c>
      <c r="F47" s="45">
        <f t="shared" ref="F47:J47" si="7">+F43-F45</f>
        <v>38367510.600000001</v>
      </c>
      <c r="G47" s="45">
        <f t="shared" si="7"/>
        <v>31186407.25</v>
      </c>
      <c r="H47" s="45">
        <f t="shared" si="7"/>
        <v>3587926.83</v>
      </c>
      <c r="I47" s="45">
        <f t="shared" si="7"/>
        <v>45220657.219999999</v>
      </c>
      <c r="J47" s="45">
        <f t="shared" si="7"/>
        <v>0</v>
      </c>
    </row>
    <row r="48" spans="2:10">
      <c r="F48" s="41"/>
      <c r="G48" s="41"/>
      <c r="H48" s="41"/>
      <c r="I48" s="41"/>
      <c r="J48" s="41"/>
    </row>
    <row r="49" spans="1:10">
      <c r="F49" s="41"/>
      <c r="G49" s="41"/>
      <c r="H49" s="41"/>
      <c r="I49" s="41"/>
      <c r="J49" s="41"/>
    </row>
    <row r="50" spans="1:10">
      <c r="B50" s="2" t="s">
        <v>43</v>
      </c>
      <c r="F50" s="41"/>
      <c r="G50" s="41"/>
      <c r="H50" s="41"/>
      <c r="I50" s="41"/>
      <c r="J50" s="41"/>
    </row>
    <row r="51" spans="1:10" ht="44.25" customHeight="1">
      <c r="B51" s="95"/>
      <c r="C51" s="96"/>
      <c r="D51" s="96"/>
      <c r="E51" s="96"/>
      <c r="F51" s="96"/>
      <c r="G51" s="96"/>
      <c r="H51" s="96"/>
      <c r="I51" s="96"/>
      <c r="J51" s="97"/>
    </row>
    <row r="53" spans="1:10" ht="80.25" customHeight="1">
      <c r="B53" s="92" t="s">
        <v>44</v>
      </c>
      <c r="C53" s="92"/>
      <c r="D53" s="92"/>
      <c r="E53" s="92"/>
      <c r="F53" s="92"/>
      <c r="G53" s="92"/>
      <c r="H53" s="92"/>
      <c r="I53" s="92"/>
      <c r="J53" s="92"/>
    </row>
    <row r="54" spans="1:10" ht="29.25" customHeight="1">
      <c r="B54" s="92" t="s">
        <v>45</v>
      </c>
      <c r="C54" s="92"/>
      <c r="D54" s="92"/>
      <c r="E54" s="92"/>
      <c r="F54" s="92"/>
      <c r="G54" s="92"/>
      <c r="H54" s="92"/>
      <c r="I54" s="92"/>
      <c r="J54" s="92"/>
    </row>
    <row r="55" spans="1:10" ht="33" customHeight="1">
      <c r="B55" s="92" t="s">
        <v>46</v>
      </c>
      <c r="C55" s="92"/>
      <c r="D55" s="92"/>
      <c r="E55" s="92"/>
      <c r="F55" s="92"/>
      <c r="G55" s="92"/>
      <c r="H55" s="92"/>
      <c r="I55" s="92"/>
      <c r="J55" s="92"/>
    </row>
    <row r="56" spans="1:10" ht="28.5" customHeight="1">
      <c r="B56" s="92" t="s">
        <v>47</v>
      </c>
      <c r="C56" s="92"/>
      <c r="D56" s="92"/>
      <c r="E56" s="92"/>
      <c r="F56" s="92"/>
      <c r="G56" s="92"/>
      <c r="H56" s="92"/>
      <c r="I56" s="92"/>
      <c r="J56" s="92"/>
    </row>
    <row r="57" spans="1:10" ht="16.5" customHeight="1">
      <c r="B57" s="92" t="s">
        <v>48</v>
      </c>
      <c r="C57" s="92"/>
      <c r="D57" s="92"/>
      <c r="E57" s="92"/>
      <c r="F57" s="92"/>
      <c r="G57" s="92"/>
      <c r="H57" s="92"/>
      <c r="I57" s="92"/>
      <c r="J57" s="92"/>
    </row>
    <row r="58" spans="1:10">
      <c r="A58" s="30"/>
      <c r="B58" s="31"/>
      <c r="C58" s="31"/>
      <c r="D58" s="31"/>
      <c r="E58" s="31"/>
      <c r="F58" s="31"/>
      <c r="G58" s="31"/>
      <c r="H58" s="31"/>
      <c r="I58" s="31"/>
    </row>
    <row r="59" spans="1:10" ht="11.25" customHeight="1">
      <c r="A59" s="32"/>
      <c r="B59" s="88"/>
      <c r="C59" s="88"/>
      <c r="D59" s="88"/>
      <c r="E59" s="88"/>
      <c r="F59" s="88"/>
      <c r="G59" s="88"/>
      <c r="H59" s="88"/>
      <c r="I59" s="88"/>
      <c r="J59" s="88"/>
    </row>
    <row r="60" spans="1:10">
      <c r="A60" s="32"/>
    </row>
  </sheetData>
  <mergeCells count="16">
    <mergeCell ref="B3:J3"/>
    <mergeCell ref="B11:B14"/>
    <mergeCell ref="C11:J11"/>
    <mergeCell ref="C12:E13"/>
    <mergeCell ref="F12:I12"/>
    <mergeCell ref="J12:J14"/>
    <mergeCell ref="F13:H13"/>
    <mergeCell ref="I13:I14"/>
    <mergeCell ref="B57:J57"/>
    <mergeCell ref="B59:J59"/>
    <mergeCell ref="C15:D15"/>
    <mergeCell ref="B51:J51"/>
    <mergeCell ref="B53:J53"/>
    <mergeCell ref="B54:J54"/>
    <mergeCell ref="B55:J55"/>
    <mergeCell ref="B56:J56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8" sqref="C18:G22"/>
    </sheetView>
  </sheetViews>
  <sheetFormatPr baseColWidth="10" defaultRowHeight="15"/>
  <sheetData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E12:E14"/>
  <sheetViews>
    <sheetView workbookViewId="0">
      <selection activeCell="E14" sqref="E14"/>
    </sheetView>
  </sheetViews>
  <sheetFormatPr baseColWidth="10" defaultRowHeight="15"/>
  <sheetData>
    <row r="12" spans="5:5">
      <c r="E12" s="18">
        <v>850000</v>
      </c>
    </row>
    <row r="13" spans="5:5">
      <c r="E13">
        <v>196000</v>
      </c>
    </row>
    <row r="14" spans="5:5">
      <c r="E14">
        <f>SUM(E12:E13)</f>
        <v>1046000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</vt:lpstr>
      <vt:lpstr>DATOS CON LEYENDA</vt:lpstr>
      <vt:lpstr>Hoja3</vt:lpstr>
      <vt:lpstr>Hoja4</vt:lpstr>
      <vt:lpstr>Hoja5</vt:lpstr>
    </vt:vector>
  </TitlesOfParts>
  <Company>Ayuntamiento de Alcobendas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ivalenzuela</dc:creator>
  <cp:lastModifiedBy>ivalenzuela</cp:lastModifiedBy>
  <cp:lastPrinted>2013-09-03T11:45:30Z</cp:lastPrinted>
  <dcterms:created xsi:type="dcterms:W3CDTF">2013-07-17T11:13:26Z</dcterms:created>
  <dcterms:modified xsi:type="dcterms:W3CDTF">2014-05-19T11:06:48Z</dcterms:modified>
</cp:coreProperties>
</file>