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mjdiego\Desktop\Transparencia\ita 2020\INTERVENCION\nuevos\"/>
    </mc:Choice>
  </mc:AlternateContent>
  <bookViews>
    <workbookView xWindow="240" yWindow="105" windowWidth="11580" windowHeight="5520"/>
  </bookViews>
  <sheets>
    <sheet name="DATOS" sheetId="1" r:id="rId1"/>
    <sheet name="Hoja3" sheetId="3" r:id="rId2"/>
    <sheet name="Hoja4" sheetId="4" r:id="rId3"/>
    <sheet name="Hoja5" sheetId="5" r:id="rId4"/>
  </sheets>
  <calcPr calcId="152511"/>
</workbook>
</file>

<file path=xl/calcChain.xml><?xml version="1.0" encoding="utf-8"?>
<calcChain xmlns="http://schemas.openxmlformats.org/spreadsheetml/2006/main">
  <c r="G46" i="1" l="1"/>
  <c r="F46" i="1"/>
  <c r="E46" i="1"/>
  <c r="E16" i="1"/>
  <c r="G31" i="1"/>
  <c r="G16" i="1"/>
  <c r="F31" i="1"/>
  <c r="F16" i="1"/>
  <c r="E31" i="1"/>
  <c r="H31" i="1" l="1"/>
  <c r="D31" i="1" s="1"/>
  <c r="G44" i="1"/>
  <c r="E44" i="1"/>
  <c r="H16" i="1"/>
  <c r="F44" i="1"/>
  <c r="H33" i="1"/>
  <c r="H34" i="1"/>
  <c r="H35" i="1"/>
  <c r="H36" i="1"/>
  <c r="H37" i="1"/>
  <c r="H38" i="1"/>
  <c r="H39" i="1"/>
  <c r="H40" i="1"/>
  <c r="H41" i="1"/>
  <c r="H32" i="1"/>
  <c r="H18" i="1"/>
  <c r="H19" i="1"/>
  <c r="H20" i="1"/>
  <c r="H21" i="1"/>
  <c r="H22" i="1"/>
  <c r="H23" i="1"/>
  <c r="H24" i="1"/>
  <c r="H25" i="1"/>
  <c r="H17" i="1"/>
  <c r="H14" i="1" l="1"/>
  <c r="D16" i="1"/>
  <c r="I14" i="1"/>
  <c r="H44" i="1"/>
  <c r="E14" i="5"/>
  <c r="D42" i="1"/>
  <c r="D41" i="1"/>
  <c r="D40" i="1"/>
  <c r="D39" i="1"/>
  <c r="D38" i="1"/>
  <c r="D37" i="1"/>
  <c r="D36" i="1"/>
  <c r="D35" i="1"/>
  <c r="D34" i="1"/>
  <c r="D33" i="1"/>
  <c r="D32" i="1"/>
  <c r="I31" i="1"/>
  <c r="C31" i="1"/>
  <c r="B31" i="1"/>
  <c r="D27" i="1"/>
  <c r="D26" i="1"/>
  <c r="D25" i="1"/>
  <c r="D24" i="1"/>
  <c r="D23" i="1"/>
  <c r="D22" i="1"/>
  <c r="D21" i="1"/>
  <c r="D20" i="1"/>
  <c r="D19" i="1"/>
  <c r="D18" i="1"/>
  <c r="D17" i="1"/>
  <c r="C16" i="1"/>
  <c r="B16" i="1"/>
  <c r="D48" i="1" l="1"/>
  <c r="I44" i="1" l="1"/>
  <c r="I48" i="1" s="1"/>
  <c r="F48" i="1" l="1"/>
  <c r="G48" i="1"/>
  <c r="E48" i="1"/>
  <c r="H48" i="1" l="1"/>
</calcChain>
</file>

<file path=xl/sharedStrings.xml><?xml version="1.0" encoding="utf-8"?>
<sst xmlns="http://schemas.openxmlformats.org/spreadsheetml/2006/main" count="60" uniqueCount="56">
  <si>
    <t>Corporacion :</t>
  </si>
  <si>
    <t>Entidad :</t>
  </si>
  <si>
    <t>(importes en €)</t>
  </si>
  <si>
    <t>Concepto</t>
  </si>
  <si>
    <t xml:space="preserve"> Recaudacion/Pagos reales y estimados</t>
  </si>
  <si>
    <t>Previsiones Trimestre en curso</t>
  </si>
  <si>
    <t>Corriente</t>
  </si>
  <si>
    <t>Cerrados</t>
  </si>
  <si>
    <t>Cobros presupuestarios</t>
  </si>
  <si>
    <t xml:space="preserve">1. Impuestos directos  </t>
  </si>
  <si>
    <t xml:space="preserve">2. Impuestos indirectos </t>
  </si>
  <si>
    <t xml:space="preserve">3. Tasas y otros ingresos </t>
  </si>
  <si>
    <t xml:space="preserve">4. Transferencias corrientes </t>
  </si>
  <si>
    <t xml:space="preserve">5. Ingresos patrimoniales </t>
  </si>
  <si>
    <t xml:space="preserve">6. Enajenación de inversiones reales </t>
  </si>
  <si>
    <t xml:space="preserve">7. Transferencias de capital </t>
  </si>
  <si>
    <t xml:space="preserve">8. Activos financieros </t>
  </si>
  <si>
    <t xml:space="preserve">9. Pasivos financieros </t>
  </si>
  <si>
    <t>Cobros no presupuestarios</t>
  </si>
  <si>
    <t>Cobros realizados pendientes de aplicación definitiva</t>
  </si>
  <si>
    <t>Pagos Presupuestarios</t>
  </si>
  <si>
    <t xml:space="preserve">1. Gastos de personal  </t>
  </si>
  <si>
    <t xml:space="preserve">2. Gastos en bienes corrientes y servicios </t>
  </si>
  <si>
    <t xml:space="preserve">3. Gastos financieros </t>
  </si>
  <si>
    <t>5. Fondo de contingencia y Otros imprevistos</t>
  </si>
  <si>
    <t xml:space="preserve">6. Inversiones reales </t>
  </si>
  <si>
    <t>Pagos no presupuestarios</t>
  </si>
  <si>
    <t>Pagos realizados pendientes de aplicación definitiva</t>
  </si>
  <si>
    <t>Prevision minimo de Tesoreria</t>
  </si>
  <si>
    <t>Necesidad de endeudamiento/ excedente tesoreria</t>
  </si>
  <si>
    <r>
      <t xml:space="preserve">Trimestre cerrado Recaudación/Pagos acumulada al final del trimestre vencido </t>
    </r>
    <r>
      <rPr>
        <b/>
        <vertAlign val="superscript"/>
        <sz val="11"/>
        <color indexed="8"/>
        <rFont val="Calibri"/>
        <family val="2"/>
        <charset val="1"/>
      </rPr>
      <t>(2)</t>
    </r>
  </si>
  <si>
    <r>
      <t xml:space="preserve">Prevision Recaudación/Pagos en cada mes </t>
    </r>
    <r>
      <rPr>
        <b/>
        <vertAlign val="superscript"/>
        <sz val="11"/>
        <color indexed="10"/>
        <rFont val="Calibri"/>
        <family val="2"/>
        <charset val="1"/>
      </rPr>
      <t>(3)</t>
    </r>
  </si>
  <si>
    <r>
      <t>Prevision Recaud./Pagos en el trimestre</t>
    </r>
    <r>
      <rPr>
        <b/>
        <vertAlign val="superscript"/>
        <sz val="11"/>
        <color indexed="10"/>
        <rFont val="Calibri"/>
        <family val="2"/>
        <charset val="1"/>
      </rPr>
      <t xml:space="preserve"> (4)</t>
    </r>
  </si>
  <si>
    <r>
      <t xml:space="preserve">Total </t>
    </r>
    <r>
      <rPr>
        <vertAlign val="superscript"/>
        <sz val="11"/>
        <color indexed="8"/>
        <rFont val="Calibri"/>
        <family val="2"/>
        <charset val="1"/>
      </rPr>
      <t>(1)</t>
    </r>
  </si>
  <si>
    <t>MARZO</t>
  </si>
  <si>
    <t>ENERO</t>
  </si>
  <si>
    <t>FEBRERO</t>
  </si>
  <si>
    <t>Fondos (TEÓRICOS) al final del periodo</t>
  </si>
  <si>
    <t>Presupuesto trimestral de Tesoreria -1ER. TRIMESTRE 2014-</t>
  </si>
  <si>
    <t>AYUNTAMIENTO DE ALCOBENDAS</t>
  </si>
  <si>
    <t xml:space="preserve">AYUNTAMIENTO </t>
  </si>
  <si>
    <t>(incluye gastos de personal, pasivos financieros y pagos a H.P. y S.Soc)</t>
  </si>
  <si>
    <t>OBSERVACIONES:</t>
  </si>
  <si>
    <r>
      <t xml:space="preserve">PMP </t>
    </r>
    <r>
      <rPr>
        <i/>
        <u/>
        <sz val="11"/>
        <color indexed="8"/>
        <rFont val="Calibri"/>
        <family val="2"/>
      </rPr>
      <t>último trimestre 2013</t>
    </r>
    <r>
      <rPr>
        <i/>
        <sz val="11"/>
        <color indexed="8"/>
        <rFont val="Calibri"/>
        <family val="2"/>
      </rPr>
      <t xml:space="preserve">: </t>
    </r>
    <r>
      <rPr>
        <b/>
        <i/>
        <sz val="11"/>
        <color indexed="8"/>
        <rFont val="Calibri"/>
        <family val="2"/>
      </rPr>
      <t>24 días naturales</t>
    </r>
  </si>
  <si>
    <r>
      <rPr>
        <i/>
        <sz val="11"/>
        <rFont val="Calibri"/>
        <family val="2"/>
        <scheme val="minor"/>
      </rPr>
      <t xml:space="preserve">PMP </t>
    </r>
    <r>
      <rPr>
        <i/>
        <u/>
        <sz val="11"/>
        <rFont val="Calibri"/>
        <family val="2"/>
        <scheme val="minor"/>
      </rPr>
      <t>acumulado del año 2013</t>
    </r>
    <r>
      <rPr>
        <i/>
        <sz val="11"/>
        <rFont val="Calibri"/>
        <family val="2"/>
        <scheme val="minor"/>
      </rPr>
      <t xml:space="preserve">: </t>
    </r>
    <r>
      <rPr>
        <b/>
        <i/>
        <sz val="11"/>
        <rFont val="Calibri"/>
        <family val="2"/>
        <scheme val="minor"/>
      </rPr>
      <t>45 días naturales</t>
    </r>
  </si>
  <si>
    <r>
      <rPr>
        <i/>
        <sz val="11"/>
        <rFont val="Calibri"/>
        <family val="2"/>
        <scheme val="minor"/>
      </rPr>
      <t xml:space="preserve">PMP </t>
    </r>
    <r>
      <rPr>
        <i/>
        <u/>
        <sz val="11"/>
        <rFont val="Calibri"/>
        <family val="2"/>
        <scheme val="minor"/>
      </rPr>
      <t>ESTIMADO DEL TRIMESTRE EN CURSO:</t>
    </r>
    <r>
      <rPr>
        <i/>
        <sz val="11"/>
        <rFont val="Calibri"/>
        <family val="2"/>
        <scheme val="minor"/>
      </rPr>
      <t xml:space="preserve"> </t>
    </r>
    <r>
      <rPr>
        <b/>
        <i/>
        <sz val="11"/>
        <rFont val="Calibri"/>
        <family val="2"/>
        <scheme val="minor"/>
      </rPr>
      <t>58 días naturales</t>
    </r>
  </si>
  <si>
    <r>
      <t xml:space="preserve">PMP </t>
    </r>
    <r>
      <rPr>
        <i/>
        <u/>
        <sz val="11"/>
        <rFont val="Calibri"/>
        <family val="2"/>
        <scheme val="minor"/>
      </rPr>
      <t>MÁXIMO LEGAL</t>
    </r>
    <r>
      <rPr>
        <i/>
        <sz val="11"/>
        <rFont val="Calibri"/>
        <family val="2"/>
        <scheme val="minor"/>
      </rPr>
      <t xml:space="preserve">: </t>
    </r>
    <r>
      <rPr>
        <b/>
        <i/>
        <sz val="11"/>
        <rFont val="Calibri"/>
        <family val="2"/>
        <scheme val="minor"/>
      </rPr>
      <t>30 días naturales</t>
    </r>
    <r>
      <rPr>
        <i/>
        <sz val="11"/>
        <rFont val="Calibri"/>
        <family val="2"/>
        <scheme val="minor"/>
      </rPr>
      <t xml:space="preserve"> desde el reconocimiendo de la obligación</t>
    </r>
  </si>
  <si>
    <t>F.1.1.9 Calendario, Presupuesto de Tesoreria y necesidades de endeudamiento o exceso de tesorería</t>
  </si>
  <si>
    <t>Prevision inicio PRÓXIMO TRIMESTRE</t>
  </si>
  <si>
    <t xml:space="preserve">(1) En el concepto "Fondos líquidos al inicio del periodo" se refleja:
            - En la columna "Trimestre cerrado Recaudación/Pagos acumulados al final del trimestre vencido " el importe de los fondos líquidos existentes al comienzo del año.
           -  En las columnas de "Previsiones Trimestre en curso - Prevision Recaudación/Pagos en cada mes" el importe de los fondos líquidos previstos al comienzo de cada mes.
           - En la columna de "Previsión inicio PRÓXIMO TRIMESTRE", el importe de los fondos líquidos previstos para el inicio del siguiente trimestre.
</t>
  </si>
  <si>
    <r>
      <t xml:space="preserve">Fondos líquidos al inicio del </t>
    </r>
    <r>
      <rPr>
        <sz val="9"/>
        <rFont val="Calibri"/>
        <family val="2"/>
      </rPr>
      <t>periodo</t>
    </r>
    <r>
      <rPr>
        <vertAlign val="superscript"/>
        <sz val="9"/>
        <rFont val="Calibri"/>
        <family val="2"/>
      </rPr>
      <t xml:space="preserve"> (1)</t>
    </r>
  </si>
  <si>
    <t>(2) Los importes de Recaudación/Pagos en las columnas "Trimestre cerrado Recaudacion/Pagos acumulada al final del trimestre vencido" se corresponden con el TOTAL de Recaudación/Pagos ACUMULADOS realizados en el ejercicio hasta el final del trimestre vencido</t>
  </si>
  <si>
    <t>(3) Los  importes de Recaudación/Pagos en las columnas "Previsiones Trimestre en curso - Prevision Recaudación/Pagos en cada mes" se corresponden con los importes de Recaudación/Pagos que se prevén realizar en el MES correspondiente.</t>
  </si>
  <si>
    <t xml:space="preserve">(4) Los Cobros/Pagos en la columna "Prevision Recaud/Pagos en el trimestre" se corresponden con el total de Recaudación/Pagos previsto realizar en el trimestre en curso </t>
  </si>
  <si>
    <t xml:space="preserve">El periodo medio estimado para el trimestre en curso se extiende hasta una previsión de 58 días naturales, por dos motivos: 1. El "efecto 31 de diciembre": esto es, la contabilización de facturas de final de 2013, recibidas en enero y febrero de </t>
  </si>
  <si>
    <r>
      <t xml:space="preserve">El </t>
    </r>
    <r>
      <rPr>
        <b/>
        <sz val="11"/>
        <rFont val="Calibri"/>
        <family val="2"/>
      </rPr>
      <t>periodo medio de pago estimado</t>
    </r>
    <r>
      <rPr>
        <sz val="11"/>
        <rFont val="Calibri"/>
        <family val="2"/>
      </rPr>
      <t xml:space="preserve"> para el trimestre en curso se extiende hasta una </t>
    </r>
    <r>
      <rPr>
        <b/>
        <sz val="11"/>
        <rFont val="Calibri"/>
        <family val="2"/>
      </rPr>
      <t>previsión de 58 días naturales</t>
    </r>
    <r>
      <rPr>
        <sz val="11"/>
        <rFont val="Calibri"/>
        <family val="2"/>
      </rPr>
      <t>, por dos motivos:                  1). El "efecto 31 de diciembre": esto es, la contabilización de facturas de final de 2013, recibidas en enero y febrero de 2014, pero que se contabilizan el 31 de diciembre para imputarlas al presupuesto del año en que se generan.                                                                                                                                                                                         2). La deficiencia de liquidez propia de los meses de enero y febrero debida a que en este periodo no existe ningún tributo puesto al cobro como consecuencia del diseño del calendario fiscal. No obstante, esta situación se soluciona a partir del 19 de marzo, con ocasión del cargo en cuenta de los domiciliados en IBI y tasas del primer trimestre, y de la apertura del periodo de cobro en bancos de estos tributos. A su vez, esta circunstancia debe corregir el periodo medio de pago en el próximo trimeste a parámetros por debajo de el periodo legal  máximo de pago.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</si>
</sst>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 &quot;días&quot;"/>
    <numFmt numFmtId="165" formatCode="0\ &quot;dias&quot;"/>
  </numFmts>
  <fonts count="40" x14ac:knownFonts="1">
    <font>
      <sz val="11"/>
      <color theme="1"/>
      <name val="Calibri"/>
      <family val="2"/>
      <scheme val="minor"/>
    </font>
    <font>
      <sz val="11"/>
      <color indexed="8"/>
      <name val="Calibri"/>
      <family val="2"/>
      <charset val="1"/>
    </font>
    <font>
      <sz val="8"/>
      <color indexed="8"/>
      <name val="Calibri"/>
      <family val="2"/>
      <charset val="1"/>
    </font>
    <font>
      <b/>
      <u/>
      <sz val="8"/>
      <color indexed="8"/>
      <name val="Calibri"/>
      <family val="2"/>
      <charset val="1"/>
    </font>
    <font>
      <b/>
      <u/>
      <sz val="12"/>
      <color indexed="62"/>
      <name val="Calibri"/>
      <family val="2"/>
      <charset val="1"/>
    </font>
    <font>
      <b/>
      <u/>
      <sz val="14"/>
      <color indexed="8"/>
      <name val="Calibri"/>
      <family val="2"/>
      <charset val="1"/>
    </font>
    <font>
      <b/>
      <sz val="10"/>
      <color indexed="8"/>
      <name val="Calibri"/>
      <family val="2"/>
      <charset val="1"/>
    </font>
    <font>
      <sz val="8"/>
      <color indexed="10"/>
      <name val="Calibri"/>
      <family val="2"/>
      <charset val="1"/>
    </font>
    <font>
      <sz val="10"/>
      <name val="Arial"/>
      <family val="2"/>
      <charset val="1"/>
    </font>
    <font>
      <sz val="11"/>
      <name val="Calibri"/>
      <family val="2"/>
      <charset val="1"/>
    </font>
    <font>
      <b/>
      <sz val="11"/>
      <color indexed="8"/>
      <name val="Calibri"/>
      <family val="2"/>
      <charset val="1"/>
    </font>
    <font>
      <b/>
      <vertAlign val="superscript"/>
      <sz val="11"/>
      <color indexed="8"/>
      <name val="Calibri"/>
      <family val="2"/>
      <charset val="1"/>
    </font>
    <font>
      <b/>
      <sz val="11"/>
      <color indexed="10"/>
      <name val="Calibri"/>
      <family val="2"/>
      <charset val="1"/>
    </font>
    <font>
      <b/>
      <vertAlign val="superscript"/>
      <sz val="11"/>
      <color indexed="10"/>
      <name val="Calibri"/>
      <family val="2"/>
      <charset val="1"/>
    </font>
    <font>
      <vertAlign val="superscript"/>
      <sz val="11"/>
      <color indexed="8"/>
      <name val="Calibri"/>
      <family val="2"/>
      <charset val="1"/>
    </font>
    <font>
      <i/>
      <sz val="11"/>
      <color indexed="8"/>
      <name val="Calibri"/>
      <family val="2"/>
      <charset val="1"/>
    </font>
    <font>
      <b/>
      <u/>
      <sz val="11"/>
      <color indexed="8"/>
      <name val="Calibri"/>
      <family val="2"/>
      <charset val="1"/>
    </font>
    <font>
      <sz val="10"/>
      <color indexed="8"/>
      <name val="Arial"/>
      <family val="2"/>
    </font>
    <font>
      <b/>
      <i/>
      <sz val="11"/>
      <name val="Calibri"/>
      <family val="2"/>
      <scheme val="minor"/>
    </font>
    <font>
      <i/>
      <sz val="11"/>
      <name val="Calibri"/>
      <family val="2"/>
      <scheme val="minor"/>
    </font>
    <font>
      <i/>
      <sz val="11"/>
      <color theme="1"/>
      <name val="Calibri"/>
      <family val="2"/>
      <scheme val="minor"/>
    </font>
    <font>
      <i/>
      <sz val="11"/>
      <color theme="0"/>
      <name val="Calibri"/>
      <family val="2"/>
      <scheme val="minor"/>
    </font>
    <font>
      <sz val="11"/>
      <name val="Calibri"/>
      <family val="2"/>
    </font>
    <font>
      <i/>
      <sz val="11"/>
      <color indexed="8"/>
      <name val="Calibri"/>
      <family val="2"/>
    </font>
    <font>
      <b/>
      <i/>
      <sz val="11"/>
      <color indexed="8"/>
      <name val="Calibri"/>
      <family val="2"/>
    </font>
    <font>
      <b/>
      <sz val="11"/>
      <color indexed="8"/>
      <name val="Calibri"/>
      <family val="2"/>
    </font>
    <font>
      <b/>
      <sz val="14"/>
      <color indexed="8"/>
      <name val="Calibri"/>
      <family val="2"/>
    </font>
    <font>
      <sz val="9"/>
      <color indexed="8"/>
      <name val="Calibri"/>
      <family val="2"/>
      <charset val="1"/>
    </font>
    <font>
      <i/>
      <sz val="8"/>
      <color indexed="8"/>
      <name val="Calibri"/>
      <family val="2"/>
    </font>
    <font>
      <b/>
      <i/>
      <u/>
      <sz val="14"/>
      <color indexed="8"/>
      <name val="Calibri"/>
      <family val="2"/>
    </font>
    <font>
      <i/>
      <u/>
      <sz val="11"/>
      <color indexed="8"/>
      <name val="Calibri"/>
      <family val="2"/>
    </font>
    <font>
      <i/>
      <u/>
      <sz val="11"/>
      <name val="Calibri"/>
      <family val="2"/>
      <scheme val="minor"/>
    </font>
    <font>
      <b/>
      <i/>
      <sz val="11"/>
      <color indexed="21"/>
      <name val="Calibri"/>
      <family val="2"/>
    </font>
    <font>
      <b/>
      <sz val="11"/>
      <name val="Calibri"/>
      <family val="2"/>
      <charset val="1"/>
    </font>
    <font>
      <b/>
      <sz val="10"/>
      <color indexed="10"/>
      <name val="Calibri"/>
      <family val="2"/>
      <charset val="1"/>
    </font>
    <font>
      <b/>
      <sz val="11"/>
      <name val="Calibri"/>
      <family val="2"/>
    </font>
    <font>
      <sz val="9"/>
      <color indexed="8"/>
      <name val="Calibri"/>
      <family val="2"/>
    </font>
    <font>
      <sz val="9"/>
      <name val="Calibri"/>
      <family val="2"/>
    </font>
    <font>
      <vertAlign val="superscript"/>
      <sz val="9"/>
      <name val="Calibri"/>
      <family val="2"/>
    </font>
    <font>
      <b/>
      <sz val="10"/>
      <name val="Calibri"/>
      <family val="2"/>
      <charset val="1"/>
    </font>
  </fonts>
  <fills count="11">
    <fill>
      <patternFill patternType="none"/>
    </fill>
    <fill>
      <patternFill patternType="gray125"/>
    </fill>
    <fill>
      <patternFill patternType="solid">
        <fgColor indexed="31"/>
        <bgColor indexed="27"/>
      </patternFill>
    </fill>
    <fill>
      <patternFill patternType="solid">
        <fgColor indexed="9"/>
        <bgColor indexed="41"/>
      </patternFill>
    </fill>
    <fill>
      <patternFill patternType="solid">
        <fgColor indexed="44"/>
        <bgColor indexed="22"/>
      </patternFill>
    </fill>
    <fill>
      <patternFill patternType="solid">
        <fgColor indexed="13"/>
        <bgColor indexed="34"/>
      </patternFill>
    </fill>
    <fill>
      <patternFill patternType="solid">
        <fgColor theme="0"/>
        <bgColor indexed="27"/>
      </patternFill>
    </fill>
    <fill>
      <patternFill patternType="solid">
        <fgColor theme="3" tint="0.79998168889431442"/>
        <bgColor indexed="64"/>
      </patternFill>
    </fill>
    <fill>
      <patternFill patternType="solid">
        <fgColor theme="3" tint="0.79998168889431442"/>
        <bgColor indexed="27"/>
      </patternFill>
    </fill>
    <fill>
      <patternFill patternType="solid">
        <fgColor theme="5" tint="0.59999389629810485"/>
        <bgColor indexed="41"/>
      </patternFill>
    </fill>
    <fill>
      <patternFill patternType="solid">
        <fgColor theme="5" tint="0.59999389629810485"/>
        <bgColor indexed="34"/>
      </patternFill>
    </fill>
  </fills>
  <borders count="14">
    <border>
      <left/>
      <right/>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medium">
        <color indexed="8"/>
      </left>
      <right style="medium">
        <color indexed="8"/>
      </right>
      <top style="medium">
        <color indexed="8"/>
      </top>
      <bottom/>
      <diagonal/>
    </border>
    <border>
      <left style="thin">
        <color indexed="8"/>
      </left>
      <right style="thin">
        <color indexed="8"/>
      </right>
      <top style="thin">
        <color indexed="8"/>
      </top>
      <bottom/>
      <diagonal/>
    </border>
    <border>
      <left style="medium">
        <color indexed="8"/>
      </left>
      <right style="medium">
        <color indexed="8"/>
      </right>
      <top/>
      <bottom/>
      <diagonal/>
    </border>
    <border>
      <left/>
      <right style="thin">
        <color indexed="8"/>
      </right>
      <top/>
      <bottom/>
      <diagonal/>
    </border>
    <border>
      <left style="medium">
        <color indexed="8"/>
      </left>
      <right style="medium">
        <color indexed="8"/>
      </right>
      <top/>
      <bottom style="medium">
        <color indexed="8"/>
      </bottom>
      <diagonal/>
    </border>
    <border>
      <left style="medium">
        <color indexed="8"/>
      </left>
      <right/>
      <top/>
      <bottom/>
      <diagonal/>
    </border>
    <border>
      <left/>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8" fillId="0" borderId="0"/>
    <xf numFmtId="0" fontId="17" fillId="0" borderId="0"/>
  </cellStyleXfs>
  <cellXfs count="88">
    <xf numFmtId="0" fontId="0" fillId="0" borderId="0" xfId="0"/>
    <xf numFmtId="0" fontId="2" fillId="0" borderId="0" xfId="1" applyFont="1"/>
    <xf numFmtId="0" fontId="3" fillId="0" borderId="0" xfId="1" applyFont="1"/>
    <xf numFmtId="0" fontId="5" fillId="0" borderId="0" xfId="1" applyFont="1"/>
    <xf numFmtId="0" fontId="6" fillId="0" borderId="0" xfId="1" applyFont="1" applyAlignment="1">
      <alignment horizontal="right"/>
    </xf>
    <xf numFmtId="0" fontId="2" fillId="2" borderId="0" xfId="1" applyFont="1" applyFill="1"/>
    <xf numFmtId="0" fontId="7" fillId="0" borderId="0" xfId="1" applyFont="1"/>
    <xf numFmtId="0" fontId="7" fillId="0" borderId="0" xfId="1" applyFont="1" applyAlignment="1">
      <alignment horizontal="right"/>
    </xf>
    <xf numFmtId="0" fontId="2" fillId="3" borderId="2" xfId="1" applyFont="1" applyFill="1" applyBorder="1"/>
    <xf numFmtId="0" fontId="2" fillId="3" borderId="0" xfId="1" applyFont="1" applyFill="1"/>
    <xf numFmtId="0" fontId="2" fillId="0" borderId="0" xfId="2" applyFont="1"/>
    <xf numFmtId="4" fontId="2" fillId="0" borderId="0" xfId="1" applyNumberFormat="1" applyFont="1"/>
    <xf numFmtId="4" fontId="9" fillId="3" borderId="2" xfId="1" applyNumberFormat="1" applyFont="1" applyFill="1" applyBorder="1"/>
    <xf numFmtId="0" fontId="1" fillId="0" borderId="0" xfId="1" applyFont="1"/>
    <xf numFmtId="0" fontId="1" fillId="0" borderId="4" xfId="1" applyFont="1" applyBorder="1" applyAlignment="1">
      <alignment horizontal="center"/>
    </xf>
    <xf numFmtId="4" fontId="1" fillId="0" borderId="2" xfId="1" applyNumberFormat="1" applyFont="1" applyFill="1" applyBorder="1"/>
    <xf numFmtId="4" fontId="1" fillId="2" borderId="2" xfId="1" applyNumberFormat="1" applyFont="1" applyFill="1" applyBorder="1"/>
    <xf numFmtId="0" fontId="1" fillId="2" borderId="2" xfId="1" applyFont="1" applyFill="1" applyBorder="1"/>
    <xf numFmtId="0" fontId="10" fillId="0" borderId="7" xfId="1" applyFont="1" applyBorder="1"/>
    <xf numFmtId="0" fontId="1" fillId="0" borderId="0" xfId="1" applyFont="1" applyBorder="1"/>
    <xf numFmtId="0" fontId="1" fillId="0" borderId="8" xfId="1" applyFont="1" applyFill="1" applyBorder="1"/>
    <xf numFmtId="0" fontId="1" fillId="0" borderId="0" xfId="1" applyFont="1" applyFill="1" applyBorder="1"/>
    <xf numFmtId="0" fontId="15" fillId="0" borderId="7" xfId="1" applyFont="1" applyBorder="1" applyAlignment="1">
      <alignment horizontal="left" indent="1"/>
    </xf>
    <xf numFmtId="0" fontId="1" fillId="4" borderId="2" xfId="1" applyFont="1" applyFill="1" applyBorder="1"/>
    <xf numFmtId="4" fontId="1" fillId="3" borderId="2" xfId="1" applyNumberFormat="1" applyFont="1" applyFill="1" applyBorder="1"/>
    <xf numFmtId="4" fontId="1" fillId="5" borderId="2" xfId="1" applyNumberFormat="1" applyFont="1" applyFill="1" applyBorder="1"/>
    <xf numFmtId="0" fontId="10" fillId="0" borderId="7" xfId="1" applyFont="1" applyBorder="1" applyAlignment="1">
      <alignment horizontal="left"/>
    </xf>
    <xf numFmtId="0" fontId="1" fillId="0" borderId="2" xfId="1" applyFont="1" applyBorder="1"/>
    <xf numFmtId="0" fontId="1" fillId="0" borderId="4" xfId="1" applyFont="1" applyBorder="1"/>
    <xf numFmtId="4" fontId="1" fillId="3" borderId="4" xfId="1" applyNumberFormat="1" applyFont="1" applyFill="1" applyBorder="1"/>
    <xf numFmtId="4" fontId="1" fillId="0" borderId="4" xfId="1" applyNumberFormat="1" applyFont="1" applyFill="1" applyBorder="1"/>
    <xf numFmtId="0" fontId="10" fillId="0" borderId="9" xfId="1" applyFont="1" applyBorder="1"/>
    <xf numFmtId="0" fontId="10" fillId="3" borderId="10" xfId="1" applyFont="1" applyFill="1" applyBorder="1"/>
    <xf numFmtId="0" fontId="1" fillId="3" borderId="0" xfId="1" applyFont="1" applyFill="1" applyBorder="1"/>
    <xf numFmtId="0" fontId="1" fillId="3" borderId="11" xfId="1" applyFont="1" applyFill="1" applyBorder="1"/>
    <xf numFmtId="4" fontId="1" fillId="3" borderId="0" xfId="1" applyNumberFormat="1" applyFont="1" applyFill="1" applyBorder="1"/>
    <xf numFmtId="4" fontId="1" fillId="3" borderId="11" xfId="1" applyNumberFormat="1" applyFont="1" applyFill="1" applyBorder="1"/>
    <xf numFmtId="0" fontId="1" fillId="3" borderId="0" xfId="1" applyFont="1" applyFill="1"/>
    <xf numFmtId="0" fontId="10" fillId="0" borderId="2" xfId="1" applyFont="1" applyBorder="1" applyAlignment="1">
      <alignment horizontal="right"/>
    </xf>
    <xf numFmtId="0" fontId="1" fillId="0" borderId="0" xfId="1" applyFont="1" applyAlignment="1">
      <alignment horizontal="right"/>
    </xf>
    <xf numFmtId="4" fontId="1" fillId="0" borderId="0" xfId="1" applyNumberFormat="1" applyFont="1"/>
    <xf numFmtId="0" fontId="1" fillId="0" borderId="12" xfId="1" applyFont="1" applyBorder="1"/>
    <xf numFmtId="4" fontId="1" fillId="0" borderId="12" xfId="1" applyNumberFormat="1" applyFont="1" applyBorder="1"/>
    <xf numFmtId="4" fontId="1" fillId="5" borderId="12" xfId="1" applyNumberFormat="1" applyFont="1" applyFill="1" applyBorder="1"/>
    <xf numFmtId="4" fontId="1" fillId="0" borderId="12" xfId="1" applyNumberFormat="1" applyFont="1" applyFill="1" applyBorder="1"/>
    <xf numFmtId="0" fontId="1" fillId="2" borderId="12" xfId="1" applyFont="1" applyFill="1" applyBorder="1"/>
    <xf numFmtId="4" fontId="1" fillId="2" borderId="12" xfId="1" applyNumberFormat="1" applyFont="1" applyFill="1" applyBorder="1"/>
    <xf numFmtId="0" fontId="16" fillId="0" borderId="0" xfId="1" applyFont="1"/>
    <xf numFmtId="4" fontId="17" fillId="0" borderId="0" xfId="3" applyNumberFormat="1" applyFont="1" applyFill="1" applyBorder="1" applyAlignment="1">
      <alignment horizontal="right" wrapText="1"/>
    </xf>
    <xf numFmtId="0" fontId="18" fillId="0" borderId="0" xfId="0" applyFont="1"/>
    <xf numFmtId="164" fontId="20" fillId="0" borderId="0" xfId="0" applyNumberFormat="1" applyFont="1"/>
    <xf numFmtId="165" fontId="21" fillId="0" borderId="0" xfId="0" applyNumberFormat="1" applyFont="1"/>
    <xf numFmtId="0" fontId="10" fillId="0" borderId="0" xfId="1" applyFont="1" applyBorder="1" applyAlignment="1">
      <alignment horizontal="right"/>
    </xf>
    <xf numFmtId="0" fontId="23" fillId="0" borderId="0" xfId="1" applyFont="1"/>
    <xf numFmtId="0" fontId="1" fillId="6" borderId="0" xfId="1" applyFont="1" applyFill="1" applyBorder="1"/>
    <xf numFmtId="4" fontId="1" fillId="6" borderId="0" xfId="1" applyNumberFormat="1" applyFont="1" applyFill="1" applyBorder="1"/>
    <xf numFmtId="0" fontId="4" fillId="0" borderId="0" xfId="1" applyFont="1" applyBorder="1" applyAlignment="1">
      <alignment horizontal="center" wrapText="1"/>
    </xf>
    <xf numFmtId="4" fontId="25" fillId="3" borderId="2" xfId="1" applyNumberFormat="1" applyFont="1" applyFill="1" applyBorder="1"/>
    <xf numFmtId="0" fontId="1" fillId="2" borderId="4" xfId="1" applyFont="1" applyFill="1" applyBorder="1"/>
    <xf numFmtId="4" fontId="1" fillId="5" borderId="4" xfId="1" applyNumberFormat="1" applyFont="1" applyFill="1" applyBorder="1"/>
    <xf numFmtId="0" fontId="6" fillId="0" borderId="2" xfId="1" applyFont="1" applyBorder="1" applyAlignment="1">
      <alignment horizontal="right"/>
    </xf>
    <xf numFmtId="0" fontId="26" fillId="2" borderId="0" xfId="1" applyFont="1" applyFill="1"/>
    <xf numFmtId="4" fontId="25" fillId="9" borderId="2" xfId="1" applyNumberFormat="1" applyFont="1" applyFill="1" applyBorder="1"/>
    <xf numFmtId="4" fontId="25" fillId="10" borderId="2" xfId="1" applyNumberFormat="1" applyFont="1" applyFill="1" applyBorder="1"/>
    <xf numFmtId="4" fontId="25" fillId="2" borderId="2" xfId="1" applyNumberFormat="1" applyFont="1" applyFill="1" applyBorder="1"/>
    <xf numFmtId="0" fontId="1" fillId="0" borderId="0" xfId="1" applyFont="1" applyBorder="1" applyAlignment="1"/>
    <xf numFmtId="4" fontId="1" fillId="0" borderId="0" xfId="1" applyNumberFormat="1" applyFont="1" applyAlignment="1"/>
    <xf numFmtId="0" fontId="29" fillId="0" borderId="0" xfId="1" applyFont="1"/>
    <xf numFmtId="0" fontId="19" fillId="0" borderId="0" xfId="0" applyFont="1"/>
    <xf numFmtId="0" fontId="32" fillId="3" borderId="2" xfId="1" applyFont="1" applyFill="1" applyBorder="1" applyAlignment="1">
      <alignment horizontal="center"/>
    </xf>
    <xf numFmtId="4" fontId="27" fillId="2" borderId="2" xfId="1" applyNumberFormat="1" applyFont="1" applyFill="1" applyBorder="1"/>
    <xf numFmtId="0" fontId="36" fillId="0" borderId="5" xfId="1" applyFont="1" applyBorder="1"/>
    <xf numFmtId="4" fontId="25" fillId="7" borderId="2" xfId="1" applyNumberFormat="1" applyFont="1" applyFill="1" applyBorder="1"/>
    <xf numFmtId="4" fontId="25" fillId="8" borderId="2" xfId="1" applyNumberFormat="1" applyFont="1" applyFill="1" applyBorder="1"/>
    <xf numFmtId="4" fontId="35" fillId="7" borderId="13" xfId="0" applyNumberFormat="1" applyFont="1" applyFill="1" applyBorder="1" applyAlignment="1">
      <alignment horizontal="center"/>
    </xf>
    <xf numFmtId="0" fontId="39" fillId="0" borderId="0" xfId="1" applyFont="1" applyBorder="1" applyAlignment="1">
      <alignment horizontal="left" vertical="top" wrapText="1"/>
    </xf>
    <xf numFmtId="0" fontId="2" fillId="0" borderId="0" xfId="2" applyFont="1" applyBorder="1" applyAlignment="1">
      <alignment horizontal="left" vertical="top" wrapText="1"/>
    </xf>
    <xf numFmtId="0" fontId="1" fillId="3" borderId="6" xfId="1" applyFont="1" applyFill="1" applyBorder="1" applyAlignment="1">
      <alignment horizontal="center"/>
    </xf>
    <xf numFmtId="0" fontId="33" fillId="0" borderId="0" xfId="1" applyFont="1" applyBorder="1" applyAlignment="1">
      <alignment horizontal="left" vertical="top" wrapText="1"/>
    </xf>
    <xf numFmtId="0" fontId="28" fillId="0" borderId="0" xfId="1" applyFont="1" applyAlignment="1">
      <alignment horizontal="left"/>
    </xf>
    <xf numFmtId="0" fontId="0" fillId="0" borderId="0" xfId="0" applyAlignment="1">
      <alignment horizontal="left"/>
    </xf>
    <xf numFmtId="0" fontId="22" fillId="0" borderId="0" xfId="1" applyFont="1" applyBorder="1" applyAlignment="1">
      <alignment horizontal="left" vertical="top" wrapText="1"/>
    </xf>
    <xf numFmtId="0" fontId="10" fillId="0" borderId="1" xfId="1" applyFont="1" applyBorder="1" applyAlignment="1">
      <alignment horizontal="center"/>
    </xf>
    <xf numFmtId="0" fontId="10" fillId="0" borderId="2" xfId="1" applyFont="1" applyBorder="1" applyAlignment="1">
      <alignment horizontal="center"/>
    </xf>
    <xf numFmtId="0" fontId="10" fillId="0" borderId="3" xfId="1" applyFont="1" applyBorder="1" applyAlignment="1">
      <alignment horizontal="center" wrapText="1"/>
    </xf>
    <xf numFmtId="0" fontId="12" fillId="0" borderId="3" xfId="1" applyFont="1" applyBorder="1" applyAlignment="1">
      <alignment horizontal="center" wrapText="1"/>
    </xf>
    <xf numFmtId="0" fontId="34" fillId="0" borderId="2" xfId="1" applyFont="1" applyBorder="1" applyAlignment="1">
      <alignment horizontal="center" wrapText="1"/>
    </xf>
    <xf numFmtId="0" fontId="12" fillId="0" borderId="2" xfId="1" applyFont="1" applyBorder="1" applyAlignment="1">
      <alignment horizontal="center" wrapText="1"/>
    </xf>
  </cellXfs>
  <cellStyles count="4">
    <cellStyle name="Normal" xfId="0" builtinId="0"/>
    <cellStyle name="Normal 4 2" xfId="1"/>
    <cellStyle name="Normal 9 2" xfId="2"/>
    <cellStyle name="Normal_Hoja1" xfId="3"/>
  </cellStyles>
  <dxfs count="0"/>
  <tableStyles count="0" defaultTableStyle="TableStyleMedium9"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tabSelected="1" zoomScale="70" zoomScaleNormal="70" workbookViewId="0">
      <selection activeCell="K3" sqref="K3"/>
    </sheetView>
  </sheetViews>
  <sheetFormatPr baseColWidth="10" defaultRowHeight="11.25" x14ac:dyDescent="0.2"/>
  <cols>
    <col min="1" max="1" width="30.85546875" style="1" customWidth="1"/>
    <col min="2" max="2" width="8.5703125" style="1" customWidth="1"/>
    <col min="3" max="3" width="6.7109375" style="1" customWidth="1"/>
    <col min="4" max="4" width="13.28515625" style="1" customWidth="1"/>
    <col min="5" max="7" width="14.85546875" style="1" customWidth="1"/>
    <col min="8" max="8" width="15.7109375" style="1" customWidth="1"/>
    <col min="9" max="9" width="11.42578125" style="1" customWidth="1"/>
    <col min="10" max="10" width="11.42578125" style="1"/>
    <col min="11" max="11" width="12.42578125" style="1" bestFit="1" customWidth="1"/>
    <col min="12" max="16384" width="11.42578125" style="1"/>
  </cols>
  <sheetData>
    <row r="1" spans="1:13" ht="15" x14ac:dyDescent="0.25">
      <c r="A1" s="47" t="s">
        <v>47</v>
      </c>
    </row>
    <row r="3" spans="1:13" ht="30.75" customHeight="1" x14ac:dyDescent="0.3">
      <c r="B3" s="56"/>
      <c r="C3" s="56"/>
      <c r="D3" s="3" t="s">
        <v>38</v>
      </c>
      <c r="E3" s="56"/>
      <c r="F3" s="56"/>
      <c r="G3" s="56"/>
      <c r="H3" s="56"/>
      <c r="I3" s="56"/>
    </row>
    <row r="4" spans="1:13" x14ac:dyDescent="0.2">
      <c r="A4" s="2"/>
    </row>
    <row r="5" spans="1:13" x14ac:dyDescent="0.2">
      <c r="A5" s="2"/>
    </row>
    <row r="6" spans="1:13" ht="18.75" x14ac:dyDescent="0.3">
      <c r="A6" s="4" t="s">
        <v>0</v>
      </c>
      <c r="B6" s="61" t="s">
        <v>39</v>
      </c>
      <c r="C6" s="5"/>
      <c r="D6" s="5"/>
      <c r="E6" s="5"/>
      <c r="F6" s="5"/>
      <c r="G6" s="5"/>
      <c r="H6" s="5"/>
      <c r="I6" s="5"/>
    </row>
    <row r="7" spans="1:13" ht="18.75" x14ac:dyDescent="0.3">
      <c r="A7" s="4" t="s">
        <v>1</v>
      </c>
      <c r="B7" s="61" t="s">
        <v>40</v>
      </c>
      <c r="C7" s="5"/>
      <c r="D7" s="5"/>
      <c r="E7" s="5"/>
      <c r="F7" s="5"/>
      <c r="G7" s="5"/>
      <c r="H7" s="5"/>
      <c r="I7" s="5"/>
    </row>
    <row r="8" spans="1:13" x14ac:dyDescent="0.2">
      <c r="A8" s="6"/>
    </row>
    <row r="9" spans="1:13" ht="12" thickBot="1" x14ac:dyDescent="0.25">
      <c r="A9" s="6"/>
      <c r="I9" s="7" t="s">
        <v>2</v>
      </c>
    </row>
    <row r="10" spans="1:13" ht="24.75" customHeight="1" thickBot="1" x14ac:dyDescent="0.3">
      <c r="A10" s="82" t="s">
        <v>3</v>
      </c>
      <c r="B10" s="83" t="s">
        <v>4</v>
      </c>
      <c r="C10" s="83"/>
      <c r="D10" s="83"/>
      <c r="E10" s="83"/>
      <c r="F10" s="83"/>
      <c r="G10" s="83"/>
      <c r="H10" s="83"/>
      <c r="I10" s="83"/>
      <c r="J10" s="13"/>
      <c r="K10" s="13"/>
    </row>
    <row r="11" spans="1:13" ht="15" customHeight="1" thickBot="1" x14ac:dyDescent="0.3">
      <c r="A11" s="82"/>
      <c r="B11" s="84" t="s">
        <v>30</v>
      </c>
      <c r="C11" s="84"/>
      <c r="D11" s="84"/>
      <c r="E11" s="85" t="s">
        <v>5</v>
      </c>
      <c r="F11" s="85"/>
      <c r="G11" s="85"/>
      <c r="H11" s="85"/>
      <c r="I11" s="86" t="s">
        <v>48</v>
      </c>
      <c r="J11" s="13"/>
      <c r="K11" s="13"/>
    </row>
    <row r="12" spans="1:13" ht="19.5" customHeight="1" thickBot="1" x14ac:dyDescent="0.3">
      <c r="A12" s="82"/>
      <c r="B12" s="84"/>
      <c r="C12" s="84"/>
      <c r="D12" s="84"/>
      <c r="E12" s="87" t="s">
        <v>31</v>
      </c>
      <c r="F12" s="87"/>
      <c r="G12" s="87"/>
      <c r="H12" s="85" t="s">
        <v>32</v>
      </c>
      <c r="I12" s="86"/>
      <c r="J12" s="13"/>
      <c r="K12" s="13"/>
    </row>
    <row r="13" spans="1:13" ht="33.75" customHeight="1" thickBot="1" x14ac:dyDescent="0.3">
      <c r="A13" s="82"/>
      <c r="B13" s="14" t="s">
        <v>6</v>
      </c>
      <c r="C13" s="14" t="s">
        <v>7</v>
      </c>
      <c r="D13" s="14" t="s">
        <v>33</v>
      </c>
      <c r="E13" s="69" t="s">
        <v>35</v>
      </c>
      <c r="F13" s="69" t="s">
        <v>36</v>
      </c>
      <c r="G13" s="69" t="s">
        <v>34</v>
      </c>
      <c r="H13" s="85"/>
      <c r="I13" s="86"/>
      <c r="J13" s="13"/>
      <c r="K13" s="13"/>
    </row>
    <row r="14" spans="1:13" ht="15" x14ac:dyDescent="0.25">
      <c r="A14" s="71" t="s">
        <v>50</v>
      </c>
      <c r="B14" s="77"/>
      <c r="C14" s="77"/>
      <c r="D14" s="15">
        <v>22132300.699999999</v>
      </c>
      <c r="E14" s="72">
        <v>22132300.699999999</v>
      </c>
      <c r="F14" s="73">
        <v>18647065.73</v>
      </c>
      <c r="G14" s="74">
        <v>18255411.260000002</v>
      </c>
      <c r="H14" s="64">
        <f>D14+H16-H31-H41</f>
        <v>29112530.600000005</v>
      </c>
      <c r="I14" s="70">
        <f>G44</f>
        <v>29231000.670000002</v>
      </c>
      <c r="J14" s="13"/>
      <c r="K14" s="13"/>
    </row>
    <row r="15" spans="1:13" ht="15" x14ac:dyDescent="0.25">
      <c r="A15" s="18"/>
      <c r="B15" s="19"/>
      <c r="C15" s="19"/>
      <c r="D15" s="20"/>
      <c r="E15" s="21"/>
      <c r="F15" s="21"/>
      <c r="G15" s="21"/>
      <c r="H15" s="21"/>
      <c r="I15" s="20"/>
      <c r="J15" s="13"/>
      <c r="K15" s="13"/>
    </row>
    <row r="16" spans="1:13" ht="15" x14ac:dyDescent="0.25">
      <c r="A16" s="18" t="s">
        <v>8</v>
      </c>
      <c r="B16" s="17">
        <f>SUM(B17:B25)</f>
        <v>0</v>
      </c>
      <c r="C16" s="17">
        <f t="shared" ref="C16" si="0">SUM(C17:C25)</f>
        <v>0</v>
      </c>
      <c r="D16" s="16">
        <f>H16</f>
        <v>38334260.200000003</v>
      </c>
      <c r="E16" s="57">
        <f>SUM(E17:E25)</f>
        <v>5258662.6700000009</v>
      </c>
      <c r="F16" s="57">
        <f>SUM(F17:F25)</f>
        <v>5012268.2200000007</v>
      </c>
      <c r="G16" s="57">
        <f>SUM(G17:G25)</f>
        <v>28063329.309999999</v>
      </c>
      <c r="H16" s="64">
        <f>E16+F16+G16</f>
        <v>38334260.200000003</v>
      </c>
      <c r="J16" s="13"/>
      <c r="K16" s="13"/>
      <c r="M16" s="11"/>
    </row>
    <row r="17" spans="1:11" ht="15" x14ac:dyDescent="0.25">
      <c r="A17" s="22" t="s">
        <v>9</v>
      </c>
      <c r="B17" s="23"/>
      <c r="C17" s="23"/>
      <c r="D17" s="17">
        <f>+B17+C17</f>
        <v>0</v>
      </c>
      <c r="E17" s="48">
        <v>1097516.58</v>
      </c>
      <c r="F17" s="24">
        <v>1100000</v>
      </c>
      <c r="G17" s="24">
        <v>22685084.609999999</v>
      </c>
      <c r="H17" s="25">
        <f>E17+F17+G17</f>
        <v>24882601.189999998</v>
      </c>
      <c r="I17" s="15"/>
      <c r="J17" s="13"/>
      <c r="K17" s="13"/>
    </row>
    <row r="18" spans="1:11" ht="15" x14ac:dyDescent="0.25">
      <c r="A18" s="22" t="s">
        <v>10</v>
      </c>
      <c r="B18" s="23"/>
      <c r="C18" s="23"/>
      <c r="D18" s="17">
        <f t="shared" ref="D18:D27" si="1">+B18+C18</f>
        <v>0</v>
      </c>
      <c r="E18" s="24">
        <v>288.77</v>
      </c>
      <c r="F18" s="24">
        <v>50000</v>
      </c>
      <c r="G18" s="24">
        <v>50000</v>
      </c>
      <c r="H18" s="25">
        <f t="shared" ref="H18:H25" si="2">E18+F18+G18</f>
        <v>100288.76999999999</v>
      </c>
      <c r="I18" s="15"/>
      <c r="J18" s="13"/>
      <c r="K18" s="13"/>
    </row>
    <row r="19" spans="1:11" ht="15" x14ac:dyDescent="0.25">
      <c r="A19" s="22" t="s">
        <v>11</v>
      </c>
      <c r="B19" s="23"/>
      <c r="C19" s="23"/>
      <c r="D19" s="17">
        <f t="shared" si="1"/>
        <v>0</v>
      </c>
      <c r="E19" s="24">
        <v>790530.65</v>
      </c>
      <c r="F19" s="24">
        <v>582450</v>
      </c>
      <c r="G19" s="24">
        <v>1783426.48</v>
      </c>
      <c r="H19" s="25">
        <f t="shared" si="2"/>
        <v>3156407.13</v>
      </c>
      <c r="I19" s="15"/>
      <c r="J19" s="13"/>
      <c r="K19" s="13"/>
    </row>
    <row r="20" spans="1:11" ht="15" x14ac:dyDescent="0.25">
      <c r="A20" s="22" t="s">
        <v>12</v>
      </c>
      <c r="B20" s="23"/>
      <c r="C20" s="23"/>
      <c r="D20" s="17">
        <f t="shared" si="1"/>
        <v>0</v>
      </c>
      <c r="E20" s="24">
        <v>2175818.2200000002</v>
      </c>
      <c r="F20" s="24">
        <v>2175818.2200000002</v>
      </c>
      <c r="G20" s="24">
        <v>2175818.2200000002</v>
      </c>
      <c r="H20" s="25">
        <f t="shared" si="2"/>
        <v>6527454.6600000001</v>
      </c>
      <c r="I20" s="15"/>
      <c r="J20" s="13"/>
      <c r="K20" s="13"/>
    </row>
    <row r="21" spans="1:11" ht="15" x14ac:dyDescent="0.25">
      <c r="A21" s="22" t="s">
        <v>13</v>
      </c>
      <c r="B21" s="23"/>
      <c r="C21" s="23"/>
      <c r="D21" s="17">
        <f t="shared" si="1"/>
        <v>0</v>
      </c>
      <c r="E21" s="24">
        <v>1185880.72</v>
      </c>
      <c r="F21" s="24">
        <v>1104000</v>
      </c>
      <c r="G21" s="24">
        <v>1369000</v>
      </c>
      <c r="H21" s="25">
        <f t="shared" si="2"/>
        <v>3658880.7199999997</v>
      </c>
      <c r="I21" s="15"/>
      <c r="J21" s="13"/>
      <c r="K21" s="13"/>
    </row>
    <row r="22" spans="1:11" ht="15" x14ac:dyDescent="0.25">
      <c r="A22" s="22" t="s">
        <v>14</v>
      </c>
      <c r="B22" s="23"/>
      <c r="C22" s="23"/>
      <c r="D22" s="17">
        <f t="shared" si="1"/>
        <v>0</v>
      </c>
      <c r="E22" s="24">
        <v>8627.73</v>
      </c>
      <c r="F22" s="24">
        <v>0</v>
      </c>
      <c r="G22" s="24">
        <v>0</v>
      </c>
      <c r="H22" s="25">
        <f t="shared" si="2"/>
        <v>8627.73</v>
      </c>
      <c r="I22" s="15"/>
      <c r="J22" s="13"/>
      <c r="K22" s="13"/>
    </row>
    <row r="23" spans="1:11" ht="15" x14ac:dyDescent="0.25">
      <c r="A23" s="22" t="s">
        <v>15</v>
      </c>
      <c r="B23" s="23"/>
      <c r="C23" s="23"/>
      <c r="D23" s="17">
        <f t="shared" si="1"/>
        <v>0</v>
      </c>
      <c r="E23" s="24">
        <v>0</v>
      </c>
      <c r="F23" s="24">
        <v>0</v>
      </c>
      <c r="G23" s="24">
        <v>0</v>
      </c>
      <c r="H23" s="25">
        <f t="shared" si="2"/>
        <v>0</v>
      </c>
      <c r="I23" s="15"/>
      <c r="J23" s="13"/>
      <c r="K23" s="13"/>
    </row>
    <row r="24" spans="1:11" ht="15" x14ac:dyDescent="0.25">
      <c r="A24" s="22" t="s">
        <v>16</v>
      </c>
      <c r="B24" s="23"/>
      <c r="C24" s="23"/>
      <c r="D24" s="17">
        <f t="shared" si="1"/>
        <v>0</v>
      </c>
      <c r="E24" s="24">
        <v>0</v>
      </c>
      <c r="F24" s="24">
        <v>0</v>
      </c>
      <c r="G24" s="24">
        <v>0</v>
      </c>
      <c r="H24" s="25">
        <f t="shared" si="2"/>
        <v>0</v>
      </c>
      <c r="I24" s="15"/>
      <c r="J24" s="13"/>
      <c r="K24" s="13"/>
    </row>
    <row r="25" spans="1:11" ht="15" x14ac:dyDescent="0.25">
      <c r="A25" s="22" t="s">
        <v>17</v>
      </c>
      <c r="B25" s="23"/>
      <c r="C25" s="23"/>
      <c r="D25" s="17">
        <f t="shared" si="1"/>
        <v>0</v>
      </c>
      <c r="E25" s="24">
        <v>0</v>
      </c>
      <c r="F25" s="24">
        <v>0</v>
      </c>
      <c r="G25" s="24">
        <v>0</v>
      </c>
      <c r="H25" s="25">
        <f t="shared" si="2"/>
        <v>0</v>
      </c>
      <c r="I25" s="15"/>
      <c r="J25" s="13"/>
      <c r="K25" s="40"/>
    </row>
    <row r="26" spans="1:11" ht="15" x14ac:dyDescent="0.25">
      <c r="A26" s="26" t="s">
        <v>18</v>
      </c>
      <c r="B26" s="27"/>
      <c r="C26" s="27"/>
      <c r="D26" s="17">
        <f t="shared" si="1"/>
        <v>0</v>
      </c>
      <c r="F26" s="24"/>
      <c r="G26" s="24"/>
      <c r="H26" s="25"/>
      <c r="I26" s="15"/>
      <c r="J26" s="13"/>
      <c r="K26" s="13"/>
    </row>
    <row r="27" spans="1:11" ht="15" x14ac:dyDescent="0.25">
      <c r="A27" s="26" t="s">
        <v>19</v>
      </c>
      <c r="B27" s="27"/>
      <c r="C27" s="27"/>
      <c r="D27" s="17">
        <f t="shared" si="1"/>
        <v>0</v>
      </c>
      <c r="E27" s="24"/>
      <c r="F27" s="24"/>
      <c r="G27" s="24"/>
      <c r="H27" s="25"/>
      <c r="I27" s="15"/>
      <c r="J27" s="13"/>
      <c r="K27" s="13"/>
    </row>
    <row r="28" spans="1:11" ht="15" x14ac:dyDescent="0.25">
      <c r="A28" s="26"/>
      <c r="B28" s="28"/>
      <c r="C28" s="28"/>
      <c r="D28" s="58"/>
      <c r="E28" s="29"/>
      <c r="F28" s="29"/>
      <c r="G28" s="29"/>
      <c r="H28" s="59"/>
      <c r="I28" s="30"/>
      <c r="J28" s="13"/>
      <c r="K28" s="13"/>
    </row>
    <row r="29" spans="1:11" ht="15" x14ac:dyDescent="0.25">
      <c r="A29" s="26"/>
      <c r="B29" s="28"/>
      <c r="C29" s="28"/>
      <c r="D29" s="58"/>
      <c r="E29" s="29"/>
      <c r="F29" s="29"/>
      <c r="G29" s="29"/>
      <c r="H29" s="59"/>
      <c r="I29" s="30"/>
      <c r="J29" s="13"/>
      <c r="K29" s="13"/>
    </row>
    <row r="30" spans="1:11" ht="15" x14ac:dyDescent="0.25">
      <c r="A30" s="26"/>
      <c r="B30" s="28"/>
      <c r="C30" s="28"/>
      <c r="D30" s="58"/>
      <c r="E30" s="29"/>
      <c r="F30" s="29"/>
      <c r="G30" s="29"/>
      <c r="H30" s="59"/>
      <c r="I30" s="30"/>
      <c r="J30" s="13"/>
      <c r="K30" s="13"/>
    </row>
    <row r="31" spans="1:11" ht="15" x14ac:dyDescent="0.25">
      <c r="A31" s="18" t="s">
        <v>20</v>
      </c>
      <c r="B31" s="17">
        <f>SUM(B32:B40)</f>
        <v>0</v>
      </c>
      <c r="C31" s="17">
        <f>SUM(C32:C40)</f>
        <v>0</v>
      </c>
      <c r="D31" s="16">
        <f>H31</f>
        <v>28260230.800000001</v>
      </c>
      <c r="E31" s="62">
        <f>SUM(E32:E41)</f>
        <v>6179122.2600000007</v>
      </c>
      <c r="F31" s="62">
        <f>SUM(F32:F41)</f>
        <v>4993368.6400000006</v>
      </c>
      <c r="G31" s="62">
        <f>SUM(G32:G41)</f>
        <v>17087739.899999999</v>
      </c>
      <c r="H31" s="63">
        <f>E31+F31+G31</f>
        <v>28260230.800000001</v>
      </c>
      <c r="I31" s="16">
        <f t="shared" ref="I31" si="3">SUM(I32:I40)</f>
        <v>0</v>
      </c>
      <c r="J31" s="13"/>
      <c r="K31" s="13"/>
    </row>
    <row r="32" spans="1:11" ht="15" x14ac:dyDescent="0.25">
      <c r="A32" s="22" t="s">
        <v>21</v>
      </c>
      <c r="B32" s="23"/>
      <c r="C32" s="23"/>
      <c r="D32" s="17">
        <f t="shared" ref="D32:D42" si="4">+B32+C32</f>
        <v>0</v>
      </c>
      <c r="E32" s="12">
        <v>2330439.9900000002</v>
      </c>
      <c r="F32" s="24">
        <v>2347431.12</v>
      </c>
      <c r="G32" s="24">
        <v>2300000</v>
      </c>
      <c r="H32" s="25">
        <f>E32+F32+G32</f>
        <v>6977871.1100000003</v>
      </c>
      <c r="I32" s="15"/>
      <c r="J32" s="13"/>
      <c r="K32" s="13"/>
    </row>
    <row r="33" spans="1:11" ht="15" x14ac:dyDescent="0.25">
      <c r="A33" s="22" t="s">
        <v>22</v>
      </c>
      <c r="B33" s="23"/>
      <c r="C33" s="23"/>
      <c r="D33" s="17">
        <f t="shared" si="4"/>
        <v>0</v>
      </c>
      <c r="E33" s="24"/>
      <c r="F33" s="24">
        <v>372288.11</v>
      </c>
      <c r="G33" s="24">
        <v>3493900</v>
      </c>
      <c r="H33" s="25">
        <f t="shared" ref="H33:H41" si="5">E33+F33+G33</f>
        <v>3866188.11</v>
      </c>
      <c r="I33" s="15"/>
      <c r="J33" s="13"/>
      <c r="K33" s="40"/>
    </row>
    <row r="34" spans="1:11" ht="15" x14ac:dyDescent="0.25">
      <c r="A34" s="22" t="s">
        <v>23</v>
      </c>
      <c r="B34" s="23"/>
      <c r="C34" s="23"/>
      <c r="D34" s="17">
        <f t="shared" si="4"/>
        <v>0</v>
      </c>
      <c r="E34" s="12">
        <v>29309.22</v>
      </c>
      <c r="F34" s="12">
        <v>1000</v>
      </c>
      <c r="G34" s="12">
        <v>3500</v>
      </c>
      <c r="H34" s="25">
        <f t="shared" si="5"/>
        <v>33809.22</v>
      </c>
      <c r="I34" s="15"/>
      <c r="J34" s="13"/>
      <c r="K34" s="13"/>
    </row>
    <row r="35" spans="1:11" ht="15" x14ac:dyDescent="0.25">
      <c r="A35" s="22" t="s">
        <v>12</v>
      </c>
      <c r="B35" s="23"/>
      <c r="C35" s="23"/>
      <c r="D35" s="17">
        <f t="shared" si="4"/>
        <v>0</v>
      </c>
      <c r="E35" s="24">
        <v>2100000</v>
      </c>
      <c r="F35" s="12">
        <v>1458650.83</v>
      </c>
      <c r="G35" s="12">
        <v>7640000</v>
      </c>
      <c r="H35" s="25">
        <f t="shared" si="5"/>
        <v>11198650.83</v>
      </c>
      <c r="I35" s="15"/>
      <c r="J35" s="13"/>
      <c r="K35" s="13"/>
    </row>
    <row r="36" spans="1:11" ht="15" x14ac:dyDescent="0.25">
      <c r="A36" s="22" t="s">
        <v>24</v>
      </c>
      <c r="B36" s="23"/>
      <c r="C36" s="23"/>
      <c r="D36" s="17">
        <f t="shared" si="4"/>
        <v>0</v>
      </c>
      <c r="E36" s="24">
        <v>0</v>
      </c>
      <c r="F36" s="24">
        <v>0</v>
      </c>
      <c r="G36" s="24">
        <v>0</v>
      </c>
      <c r="H36" s="25">
        <f t="shared" si="5"/>
        <v>0</v>
      </c>
      <c r="I36" s="15"/>
      <c r="J36" s="13"/>
      <c r="K36" s="13"/>
    </row>
    <row r="37" spans="1:11" ht="15" x14ac:dyDescent="0.25">
      <c r="A37" s="22" t="s">
        <v>25</v>
      </c>
      <c r="B37" s="23"/>
      <c r="C37" s="23"/>
      <c r="D37" s="17">
        <f t="shared" si="4"/>
        <v>0</v>
      </c>
      <c r="E37" s="24">
        <v>8719.06</v>
      </c>
      <c r="F37" s="24">
        <v>20000</v>
      </c>
      <c r="G37" s="24">
        <v>2383238.15</v>
      </c>
      <c r="H37" s="25">
        <f t="shared" si="5"/>
        <v>2411957.21</v>
      </c>
      <c r="I37" s="15"/>
      <c r="J37" s="13"/>
      <c r="K37" s="13"/>
    </row>
    <row r="38" spans="1:11" ht="15" x14ac:dyDescent="0.25">
      <c r="A38" s="22" t="s">
        <v>15</v>
      </c>
      <c r="B38" s="23"/>
      <c r="C38" s="23"/>
      <c r="D38" s="17">
        <f t="shared" si="4"/>
        <v>0</v>
      </c>
      <c r="E38" s="24">
        <v>0</v>
      </c>
      <c r="F38" s="24">
        <v>10000</v>
      </c>
      <c r="G38" s="24">
        <v>409101.75</v>
      </c>
      <c r="H38" s="25">
        <f t="shared" si="5"/>
        <v>419101.75</v>
      </c>
      <c r="I38" s="15"/>
      <c r="J38" s="13"/>
      <c r="K38" s="13"/>
    </row>
    <row r="39" spans="1:11" ht="15" x14ac:dyDescent="0.25">
      <c r="A39" s="22" t="s">
        <v>16</v>
      </c>
      <c r="B39" s="23"/>
      <c r="C39" s="23"/>
      <c r="D39" s="17">
        <f t="shared" si="4"/>
        <v>0</v>
      </c>
      <c r="E39" s="24">
        <v>0</v>
      </c>
      <c r="F39" s="24">
        <v>0</v>
      </c>
      <c r="G39" s="24">
        <v>0</v>
      </c>
      <c r="H39" s="25">
        <f t="shared" si="5"/>
        <v>0</v>
      </c>
      <c r="I39" s="15"/>
      <c r="J39" s="13"/>
      <c r="K39" s="13"/>
    </row>
    <row r="40" spans="1:11" ht="15" x14ac:dyDescent="0.25">
      <c r="A40" s="22" t="s">
        <v>17</v>
      </c>
      <c r="B40" s="23"/>
      <c r="C40" s="23"/>
      <c r="D40" s="17">
        <f t="shared" si="4"/>
        <v>0</v>
      </c>
      <c r="E40" s="24">
        <v>258853.07</v>
      </c>
      <c r="F40" s="24">
        <v>0</v>
      </c>
      <c r="G40" s="24">
        <v>0</v>
      </c>
      <c r="H40" s="25">
        <f t="shared" si="5"/>
        <v>258853.07</v>
      </c>
      <c r="I40" s="15"/>
      <c r="J40" s="13"/>
      <c r="K40" s="13"/>
    </row>
    <row r="41" spans="1:11" ht="15" x14ac:dyDescent="0.25">
      <c r="A41" s="18" t="s">
        <v>26</v>
      </c>
      <c r="B41" s="27"/>
      <c r="C41" s="27"/>
      <c r="D41" s="17">
        <f t="shared" si="4"/>
        <v>0</v>
      </c>
      <c r="E41" s="12">
        <v>1451800.92</v>
      </c>
      <c r="F41" s="12">
        <v>783998.58</v>
      </c>
      <c r="G41" s="12">
        <v>858000</v>
      </c>
      <c r="H41" s="25">
        <f t="shared" si="5"/>
        <v>3093799.5</v>
      </c>
      <c r="I41" s="15"/>
      <c r="J41" s="13"/>
      <c r="K41" s="13"/>
    </row>
    <row r="42" spans="1:11" ht="15.75" thickBot="1" x14ac:dyDescent="0.3">
      <c r="A42" s="31" t="s">
        <v>27</v>
      </c>
      <c r="B42" s="27"/>
      <c r="C42" s="27"/>
      <c r="D42" s="17">
        <f t="shared" si="4"/>
        <v>0</v>
      </c>
      <c r="F42" s="24"/>
      <c r="G42" s="24"/>
      <c r="H42" s="25"/>
      <c r="I42" s="15"/>
      <c r="J42" s="13"/>
      <c r="K42" s="13"/>
    </row>
    <row r="43" spans="1:11" s="9" customFormat="1" ht="15" x14ac:dyDescent="0.25">
      <c r="A43" s="32"/>
      <c r="B43" s="33"/>
      <c r="C43" s="33"/>
      <c r="D43" s="34"/>
      <c r="E43" s="35"/>
      <c r="F43" s="35"/>
      <c r="G43" s="35"/>
      <c r="H43" s="35"/>
      <c r="I43" s="36"/>
      <c r="J43" s="37"/>
      <c r="K43" s="37"/>
    </row>
    <row r="44" spans="1:11" ht="15" x14ac:dyDescent="0.25">
      <c r="A44" s="60" t="s">
        <v>37</v>
      </c>
      <c r="B44" s="21"/>
      <c r="C44" s="21"/>
      <c r="D44" s="17"/>
      <c r="E44" s="16">
        <f>E14+E16-E31</f>
        <v>21211841.109999999</v>
      </c>
      <c r="F44" s="16">
        <f>F14+F16-F31</f>
        <v>18665965.310000002</v>
      </c>
      <c r="G44" s="16">
        <f>G14+G16-G31</f>
        <v>29231000.670000002</v>
      </c>
      <c r="H44" s="16">
        <f>G44</f>
        <v>29231000.670000002</v>
      </c>
      <c r="I44" s="16" t="e">
        <f>+#REF!+I14+I26+I27-(I31+I41+I42)</f>
        <v>#REF!</v>
      </c>
      <c r="J44" s="13"/>
      <c r="K44" s="13"/>
    </row>
    <row r="45" spans="1:11" ht="15.75" thickBot="1" x14ac:dyDescent="0.3">
      <c r="A45" s="39"/>
      <c r="B45" s="21"/>
      <c r="C45" s="21"/>
      <c r="D45" s="13"/>
      <c r="E45" s="40"/>
      <c r="F45" s="40"/>
      <c r="G45" s="40"/>
      <c r="H45" s="40"/>
      <c r="I45" s="40"/>
      <c r="J45" s="13"/>
      <c r="K45" s="13"/>
    </row>
    <row r="46" spans="1:11" ht="15.75" thickBot="1" x14ac:dyDescent="0.3">
      <c r="A46" s="38" t="s">
        <v>28</v>
      </c>
      <c r="B46" s="21"/>
      <c r="C46" s="21"/>
      <c r="D46" s="41"/>
      <c r="E46" s="42">
        <f>E32+E34+E40+E41</f>
        <v>4070403.2</v>
      </c>
      <c r="F46" s="42">
        <f>F32+F34+F40+F41</f>
        <v>3132429.7</v>
      </c>
      <c r="G46" s="42">
        <f>G32+G34+G40+G41</f>
        <v>3161500</v>
      </c>
      <c r="H46" s="43"/>
      <c r="I46" s="44"/>
      <c r="J46" s="13"/>
      <c r="K46" s="13"/>
    </row>
    <row r="47" spans="1:11" ht="15.75" thickBot="1" x14ac:dyDescent="0.3">
      <c r="A47" s="79" t="s">
        <v>41</v>
      </c>
      <c r="B47" s="80"/>
      <c r="C47" s="80"/>
      <c r="D47" s="65"/>
      <c r="E47" s="66"/>
      <c r="F47" s="40"/>
      <c r="G47" s="40"/>
      <c r="H47" s="40"/>
      <c r="I47" s="40"/>
      <c r="J47" s="13"/>
      <c r="K47" s="13"/>
    </row>
    <row r="48" spans="1:11" ht="15.75" thickBot="1" x14ac:dyDescent="0.3">
      <c r="A48" s="38" t="s">
        <v>29</v>
      </c>
      <c r="B48" s="21"/>
      <c r="C48" s="21"/>
      <c r="D48" s="45">
        <f>+D44-D46</f>
        <v>0</v>
      </c>
      <c r="E48" s="46">
        <f t="shared" ref="E48:I48" si="6">+E44-E46</f>
        <v>17141437.91</v>
      </c>
      <c r="F48" s="46">
        <f t="shared" si="6"/>
        <v>15533535.610000003</v>
      </c>
      <c r="G48" s="46">
        <f t="shared" si="6"/>
        <v>26069500.670000002</v>
      </c>
      <c r="H48" s="46">
        <f t="shared" si="6"/>
        <v>29231000.670000002</v>
      </c>
      <c r="I48" s="46" t="e">
        <f t="shared" si="6"/>
        <v>#REF!</v>
      </c>
      <c r="J48" s="13"/>
      <c r="K48" s="13"/>
    </row>
    <row r="49" spans="1:11" ht="15" x14ac:dyDescent="0.25">
      <c r="A49" s="52"/>
      <c r="B49" s="21"/>
      <c r="C49" s="21"/>
      <c r="D49" s="54"/>
      <c r="E49" s="55"/>
      <c r="F49" s="55"/>
      <c r="G49" s="55"/>
      <c r="H49" s="55"/>
      <c r="I49" s="55"/>
      <c r="J49" s="13"/>
      <c r="K49" s="13"/>
    </row>
    <row r="50" spans="1:11" ht="15" x14ac:dyDescent="0.25">
      <c r="A50" s="53" t="s">
        <v>43</v>
      </c>
      <c r="B50" s="13"/>
      <c r="C50" s="13"/>
      <c r="D50" s="13"/>
      <c r="E50" s="40"/>
      <c r="F50" s="40"/>
      <c r="G50" s="40"/>
      <c r="H50" s="40"/>
      <c r="I50" s="40"/>
      <c r="J50" s="13"/>
      <c r="K50" s="13"/>
    </row>
    <row r="51" spans="1:11" ht="15" x14ac:dyDescent="0.25">
      <c r="A51" s="49" t="s">
        <v>44</v>
      </c>
      <c r="B51" s="50"/>
      <c r="C51" s="51"/>
      <c r="D51" s="13"/>
      <c r="E51" s="40"/>
      <c r="F51" s="40"/>
      <c r="G51" s="40"/>
      <c r="H51" s="40"/>
      <c r="I51" s="40"/>
      <c r="J51" s="13"/>
      <c r="K51" s="13"/>
    </row>
    <row r="52" spans="1:11" ht="15" x14ac:dyDescent="0.25">
      <c r="A52" s="49" t="s">
        <v>45</v>
      </c>
      <c r="B52" s="50"/>
      <c r="C52" s="51"/>
      <c r="D52" s="13"/>
      <c r="E52" s="40"/>
      <c r="G52" s="40"/>
      <c r="H52" s="40"/>
      <c r="I52" s="40"/>
      <c r="J52" s="13"/>
      <c r="K52" s="13"/>
    </row>
    <row r="53" spans="1:11" ht="15" x14ac:dyDescent="0.25">
      <c r="A53" s="68" t="s">
        <v>46</v>
      </c>
      <c r="B53" s="50"/>
      <c r="C53" s="51"/>
      <c r="D53" s="13"/>
      <c r="E53" s="40"/>
      <c r="F53" s="40"/>
      <c r="G53" s="40"/>
      <c r="H53" s="40"/>
      <c r="I53" s="40"/>
      <c r="J53" s="13"/>
      <c r="K53" s="13"/>
    </row>
    <row r="54" spans="1:11" ht="15" x14ac:dyDescent="0.25">
      <c r="A54" s="68"/>
      <c r="B54" s="50"/>
      <c r="C54" s="51"/>
      <c r="D54" s="13"/>
      <c r="E54" s="40"/>
      <c r="F54" s="40"/>
      <c r="G54" s="40"/>
      <c r="H54" s="40"/>
      <c r="I54" s="40"/>
      <c r="J54" s="13"/>
      <c r="K54" s="13"/>
    </row>
    <row r="55" spans="1:11" ht="15" x14ac:dyDescent="0.25">
      <c r="A55" s="68"/>
      <c r="B55" s="50"/>
      <c r="C55" s="51"/>
      <c r="D55" s="13"/>
      <c r="E55" s="40"/>
      <c r="F55" s="40"/>
      <c r="G55" s="40"/>
      <c r="H55" s="40"/>
      <c r="I55" s="40"/>
      <c r="J55" s="13"/>
      <c r="K55" s="13"/>
    </row>
    <row r="56" spans="1:11" ht="15" x14ac:dyDescent="0.25">
      <c r="A56" s="68"/>
      <c r="B56" s="50"/>
      <c r="C56" s="51"/>
      <c r="D56" s="13"/>
      <c r="E56" s="40"/>
      <c r="F56" s="40"/>
      <c r="G56" s="40"/>
      <c r="H56" s="40"/>
      <c r="I56" s="40"/>
      <c r="J56" s="13"/>
      <c r="K56" s="13"/>
    </row>
    <row r="57" spans="1:11" ht="15" x14ac:dyDescent="0.25">
      <c r="A57" s="68"/>
      <c r="B57" s="50"/>
      <c r="C57" s="51"/>
      <c r="D57" s="13"/>
      <c r="E57" s="40"/>
      <c r="F57" s="40"/>
      <c r="G57" s="40"/>
      <c r="H57" s="40"/>
      <c r="I57" s="40"/>
      <c r="J57" s="13"/>
      <c r="K57" s="13"/>
    </row>
    <row r="58" spans="1:11" ht="15" x14ac:dyDescent="0.25">
      <c r="A58" s="68"/>
      <c r="B58" s="50"/>
      <c r="C58" s="51"/>
      <c r="D58" s="13"/>
      <c r="E58" s="40"/>
      <c r="F58" s="40"/>
      <c r="G58" s="40"/>
      <c r="H58" s="40"/>
      <c r="I58" s="40"/>
      <c r="J58" s="13"/>
      <c r="K58" s="13"/>
    </row>
    <row r="59" spans="1:11" ht="15" x14ac:dyDescent="0.25">
      <c r="A59" s="68"/>
      <c r="B59" s="50"/>
      <c r="C59" s="51"/>
      <c r="D59" s="13"/>
      <c r="E59" s="40"/>
      <c r="F59" s="40"/>
      <c r="G59" s="40"/>
      <c r="H59" s="40"/>
      <c r="I59" s="40"/>
      <c r="J59" s="13"/>
      <c r="K59" s="13"/>
    </row>
    <row r="60" spans="1:11" ht="15" x14ac:dyDescent="0.25">
      <c r="A60" s="68"/>
      <c r="B60" s="50"/>
      <c r="C60" s="51"/>
      <c r="D60" s="13"/>
      <c r="E60" s="40"/>
      <c r="F60" s="40"/>
      <c r="G60" s="40"/>
      <c r="H60" s="40"/>
      <c r="I60" s="40"/>
      <c r="J60" s="13"/>
      <c r="K60" s="13"/>
    </row>
    <row r="61" spans="1:11" ht="15" x14ac:dyDescent="0.25">
      <c r="A61" s="68"/>
      <c r="B61" s="50"/>
      <c r="C61" s="51"/>
      <c r="D61" s="13"/>
      <c r="E61" s="40"/>
      <c r="F61" s="40"/>
      <c r="G61" s="40"/>
      <c r="H61" s="40"/>
      <c r="I61" s="40"/>
      <c r="J61" s="13"/>
      <c r="K61" s="13"/>
    </row>
    <row r="62" spans="1:11" ht="15" x14ac:dyDescent="0.25">
      <c r="A62" s="68"/>
      <c r="B62" s="50"/>
      <c r="C62" s="51"/>
      <c r="D62" s="13"/>
      <c r="E62" s="40"/>
      <c r="F62" s="40"/>
      <c r="G62" s="40"/>
      <c r="H62" s="40"/>
      <c r="I62" s="40"/>
      <c r="J62" s="13"/>
      <c r="K62" s="13"/>
    </row>
    <row r="63" spans="1:11" ht="18.75" x14ac:dyDescent="0.3">
      <c r="B63" s="13"/>
      <c r="C63" s="13"/>
      <c r="D63" s="67" t="s">
        <v>42</v>
      </c>
      <c r="E63" s="40"/>
      <c r="F63" s="40"/>
      <c r="G63" s="40"/>
      <c r="H63" s="40"/>
      <c r="I63" s="40"/>
      <c r="J63" s="13"/>
      <c r="K63" s="13"/>
    </row>
    <row r="64" spans="1:11" ht="112.5" customHeight="1" x14ac:dyDescent="0.25">
      <c r="A64" s="81" t="s">
        <v>55</v>
      </c>
      <c r="B64" s="81"/>
      <c r="C64" s="81"/>
      <c r="D64" s="81"/>
      <c r="E64" s="81"/>
      <c r="F64" s="81"/>
      <c r="G64" s="81"/>
      <c r="H64" s="81"/>
      <c r="I64" s="81"/>
      <c r="J64" s="13"/>
      <c r="K64" s="13"/>
    </row>
    <row r="65" spans="1:11" ht="104.25" customHeight="1" x14ac:dyDescent="0.25">
      <c r="A65" s="78" t="s">
        <v>49</v>
      </c>
      <c r="B65" s="78"/>
      <c r="C65" s="78"/>
      <c r="D65" s="78"/>
      <c r="E65" s="78"/>
      <c r="F65" s="78"/>
      <c r="G65" s="78"/>
      <c r="H65" s="78"/>
      <c r="I65" s="78"/>
      <c r="J65" s="13"/>
      <c r="K65" s="13"/>
    </row>
    <row r="66" spans="1:11" ht="39.75" customHeight="1" x14ac:dyDescent="0.25">
      <c r="A66" s="78" t="s">
        <v>51</v>
      </c>
      <c r="B66" s="78"/>
      <c r="C66" s="78"/>
      <c r="D66" s="78"/>
      <c r="E66" s="78"/>
      <c r="F66" s="78"/>
      <c r="G66" s="78"/>
      <c r="H66" s="78"/>
      <c r="I66" s="78"/>
      <c r="J66" s="13"/>
      <c r="K66" s="13"/>
    </row>
    <row r="67" spans="1:11" ht="45" customHeight="1" x14ac:dyDescent="0.25">
      <c r="A67" s="78" t="s">
        <v>52</v>
      </c>
      <c r="B67" s="78"/>
      <c r="C67" s="78"/>
      <c r="D67" s="78"/>
      <c r="E67" s="78"/>
      <c r="F67" s="78"/>
      <c r="G67" s="78"/>
      <c r="H67" s="78"/>
      <c r="I67" s="78"/>
      <c r="J67" s="13"/>
      <c r="K67" s="13"/>
    </row>
    <row r="68" spans="1:11" ht="28.5" customHeight="1" x14ac:dyDescent="0.25">
      <c r="A68" s="78" t="s">
        <v>53</v>
      </c>
      <c r="B68" s="78"/>
      <c r="C68" s="78"/>
      <c r="D68" s="78"/>
      <c r="E68" s="78"/>
      <c r="F68" s="78"/>
      <c r="G68" s="78"/>
      <c r="H68" s="78"/>
      <c r="I68" s="78"/>
      <c r="J68" s="13"/>
      <c r="K68" s="13"/>
    </row>
    <row r="69" spans="1:11" ht="16.5" customHeight="1" x14ac:dyDescent="0.2">
      <c r="A69" s="75"/>
      <c r="B69" s="75"/>
      <c r="C69" s="75"/>
      <c r="D69" s="75"/>
      <c r="E69" s="75"/>
      <c r="F69" s="75"/>
      <c r="G69" s="75"/>
      <c r="H69" s="75"/>
      <c r="I69" s="75"/>
    </row>
    <row r="70" spans="1:11" x14ac:dyDescent="0.2">
      <c r="A70" s="10"/>
      <c r="B70" s="10"/>
      <c r="C70" s="10"/>
      <c r="D70" s="10"/>
      <c r="E70" s="10"/>
      <c r="F70" s="10"/>
      <c r="G70" s="10"/>
      <c r="H70" s="10"/>
    </row>
    <row r="71" spans="1:11" ht="11.25" customHeight="1" x14ac:dyDescent="0.2">
      <c r="A71" s="76"/>
      <c r="B71" s="76"/>
      <c r="C71" s="76"/>
      <c r="D71" s="76"/>
      <c r="E71" s="76"/>
      <c r="F71" s="76"/>
      <c r="G71" s="76"/>
      <c r="H71" s="76"/>
      <c r="I71" s="76"/>
    </row>
  </sheetData>
  <mergeCells count="16">
    <mergeCell ref="A10:A13"/>
    <mergeCell ref="B10:I10"/>
    <mergeCell ref="B11:D12"/>
    <mergeCell ref="E11:H11"/>
    <mergeCell ref="I11:I13"/>
    <mergeCell ref="E12:G12"/>
    <mergeCell ref="H12:H13"/>
    <mergeCell ref="A69:I69"/>
    <mergeCell ref="A71:I71"/>
    <mergeCell ref="B14:C14"/>
    <mergeCell ref="A65:I65"/>
    <mergeCell ref="A66:I66"/>
    <mergeCell ref="A67:I67"/>
    <mergeCell ref="A68:I68"/>
    <mergeCell ref="A47:C47"/>
    <mergeCell ref="A64:I64"/>
  </mergeCell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row r="1" spans="1:1" x14ac:dyDescent="0.25">
      <c r="A1" t="s">
        <v>54</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18" sqref="C18:G22"/>
    </sheetView>
  </sheetViews>
  <sheetFormatPr baseColWidth="10" defaultRowHeight="15" x14ac:dyDescent="0.25"/>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2:E14"/>
  <sheetViews>
    <sheetView workbookViewId="0">
      <selection activeCell="E14" sqref="E14"/>
    </sheetView>
  </sheetViews>
  <sheetFormatPr baseColWidth="10" defaultRowHeight="15" x14ac:dyDescent="0.25"/>
  <sheetData>
    <row r="12" spans="5:5" x14ac:dyDescent="0.25">
      <c r="E12" s="8">
        <v>850000</v>
      </c>
    </row>
    <row r="13" spans="5:5" x14ac:dyDescent="0.25">
      <c r="E13">
        <v>196000</v>
      </c>
    </row>
    <row r="14" spans="5:5" x14ac:dyDescent="0.25">
      <c r="E14">
        <f>SUM(E12:E13)</f>
        <v>1046000</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DATOS</vt:lpstr>
      <vt:lpstr>Hoja3</vt:lpstr>
      <vt:lpstr>Hoja4</vt:lpstr>
      <vt:lpstr>Hoja5</vt:lpstr>
    </vt:vector>
  </TitlesOfParts>
  <Company>Ayuntamiento de Alcobendas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MARIA JESUS DE DIEGO CEREZO</cp:lastModifiedBy>
  <cp:lastPrinted>2014-03-18T09:49:30Z</cp:lastPrinted>
  <dcterms:created xsi:type="dcterms:W3CDTF">2013-07-17T11:13:26Z</dcterms:created>
  <dcterms:modified xsi:type="dcterms:W3CDTF">2020-05-25T06:25:49Z</dcterms:modified>
</cp:coreProperties>
</file>